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825" documentId="120_S{2AC9BD13-BADA-5192-A53E-5A8FF88502F6}" xr6:coauthVersionLast="47" xr6:coauthVersionMax="47" xr10:uidLastSave="{7DCB56C7-6421-4C36-9A01-056C278A35E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9" l="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I3" i="9"/>
  <c r="J3" i="9"/>
  <c r="L3" i="9"/>
  <c r="B4" i="9"/>
  <c r="G4" i="9"/>
  <c r="I4" i="9"/>
  <c r="J4" i="9"/>
  <c r="L4" i="9"/>
  <c r="G5" i="9"/>
  <c r="I5" i="9"/>
  <c r="J5" i="9"/>
  <c r="L5" i="9"/>
  <c r="B6" i="9"/>
  <c r="G6" i="9"/>
  <c r="I6" i="9"/>
  <c r="J6" i="9"/>
  <c r="L6"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<sst xmlns="http://schemas.openxmlformats.org/spreadsheetml/2006/main" count="180299" uniqueCount="39133">
  <si>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</si>
  <si>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</si>
  <si>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</si>
  <si>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</si>
  <si>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</si>
  <si>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</si>
  <si>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</si>
  <si>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</si>
  <si>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</si>
  <si>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</si>
  <si>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</si>
  <si>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</si>
  <si>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</si>
  <si>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</si>
  <si>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</si>
  <si>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</si>
  <si>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</si>
  <si>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</si>
  <si>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</si>
  <si>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</si>
  <si>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</si>
  <si>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</si>
  <si>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</si>
  <si>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</si>
  <si>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</si>
  <si>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</si>
  <si>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</si>
  <si>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</si>
  <si>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</si>
  <si>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</si>
  <si>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</si>
  <si>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</si>
  <si>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</si>
  <si>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</si>
  <si>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</si>
  <si>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</si>
  <si>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</si>
  <si>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</si>
  <si>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</si>
  <si>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</si>
  <si>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</si>
  <si>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</si>
  <si>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</si>
  <si>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</si>
  <si>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</si>
  <si>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</si>
  <si>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</si>
  <si>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</si>
  <si>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</si>
  <si>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</si>
  <si>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</si>
  <si>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</si>
  <si>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</si>
  <si>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</si>
  <si>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</si>
  <si>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</si>
  <si>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</si>
  <si>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</si>
  <si>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</si>
  <si>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</si>
  <si>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</si>
  <si>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</si>
  <si>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</si>
  <si>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</si>
  <si>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</si>
  <si>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</si>
  <si>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</si>
  <si>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</si>
  <si>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</si>
  <si>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</si>
  <si>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</si>
  <si>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</si>
  <si>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</si>
  <si>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</si>
  <si>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</si>
  <si>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</si>
  <si>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</si>
  <si>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</si>
  <si>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</si>
  <si>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</si>
  <si>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</si>
  <si>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</si>
  <si>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</si>
  <si>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</si>
  <si>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</si>
  <si>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</si>
  <si>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</si>
  <si>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</si>
  <si>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</si>
  <si>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</si>
  <si>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</si>
  <si>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</si>
  <si>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</si>
  <si>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</si>
  <si>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</si>
  <si>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</si>
  <si>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</si>
  <si>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</si>
  <si>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</si>
  <si>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</si>
  <si>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</si>
  <si>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</si>
  <si>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</si>
  <si>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</si>
  <si>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</si>
  <si>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</si>
  <si>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</si>
  <si>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</si>
  <si>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</si>
  <si>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</si>
  <si>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</si>
  <si>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</si>
  <si>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</si>
  <si>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</si>
  <si>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</si>
  <si>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</si>
  <si>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</si>
  <si>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</si>
  <si>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</si>
  <si>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</si>
  <si>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</si>
  <si>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</si>
  <si>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</si>
  <si>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</si>
  <si>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</si>
  <si>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</si>
  <si>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</si>
  <si>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</si>
  <si>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</si>
  <si>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</si>
  <si>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</si>
  <si>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</si>
  <si>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</si>
  <si>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</si>
  <si>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</si>
  <si>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</si>
  <si>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</si>
  <si>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</si>
  <si>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</si>
  <si>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</si>
  <si>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</si>
  <si>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</si>
  <si>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</si>
  <si>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</si>
  <si>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</si>
  <si>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</si>
  <si>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</si>
  <si>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</si>
  <si>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</si>
  <si>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</si>
  <si>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</si>
  <si>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</si>
  <si>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</si>
  <si>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</si>
  <si>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</si>
  <si>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</si>
  <si>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</si>
  <si>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</si>
  <si>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</si>
  <si>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</si>
  <si>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</si>
  <si>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</si>
  <si>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</si>
  <si>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</si>
  <si>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</si>
  <si>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</si>
  <si>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</si>
  <si>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</si>
  <si>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</si>
  <si>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</si>
  <si>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</si>
  <si>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</si>
  <si>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</si>
  <si>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</si>
  <si>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</si>
  <si>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</si>
  <si>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</si>
  <si>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</si>
  <si>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</si>
  <si>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</si>
  <si>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</si>
  <si>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</si>
  <si>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</si>
  <si>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</si>
  <si>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</si>
  <si>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</si>
  <si>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</si>
  <si>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</si>
  <si>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</si>
  <si>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</si>
  <si>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</si>
  <si>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</si>
  <si>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</si>
  <si>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</si>
  <si>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</si>
  <si>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</si>
  <si>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</si>
  <si>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</si>
  <si>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</si>
  <si>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</si>
  <si>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</si>
  <si>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</si>
  <si>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</si>
  <si>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</si>
  <si>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</si>
  <si>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</si>
  <si>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</si>
  <si>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</si>
  <si>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</si>
  <si>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</si>
  <si>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</si>
  <si>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</si>
  <si>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</si>
  <si>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</si>
  <si>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</si>
  <si>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</si>
  <si>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</si>
  <si>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</si>
  <si>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</si>
  <si>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</si>
  <si>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</si>
  <si>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</si>
  <si>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</si>
  <si>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</si>
  <si>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</si>
  <si>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</si>
  <si>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</si>
  <si>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</si>
  <si>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</si>
  <si>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</si>
  <si>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</si>
  <si>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</si>
  <si>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</si>
  <si>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</si>
  <si>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</si>
  <si>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</si>
  <si>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</si>
  <si>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</si>
  <si>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</si>
  <si>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</si>
  <si>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</si>
  <si>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</si>
  <si>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</si>
  <si>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</si>
  <si>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</si>
  <si>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</si>
  <si>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</si>
  <si>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</si>
  <si>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</si>
  <si>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</si>
  <si>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</si>
  <si>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</si>
  <si>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</si>
  <si>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</si>
  <si>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</si>
  <si>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</si>
  <si>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</si>
  <si>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</si>
  <si>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</si>
  <si>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</si>
  <si>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</si>
  <si>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</si>
  <si>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</si>
  <si>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</si>
  <si>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</si>
  <si>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</si>
  <si>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</si>
  <si>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</si>
  <si>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</si>
  <si>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</si>
  <si>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</si>
  <si>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</si>
  <si>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</si>
  <si>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</si>
  <si>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</si>
  <si>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</si>
  <si>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</si>
  <si>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</si>
  <si>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</si>
  <si>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</si>
  <si>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</si>
  <si>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</si>
  <si>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</si>
  <si>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</si>
  <si>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</si>
  <si>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</si>
  <si>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</si>
  <si>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</si>
  <si>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</si>
  <si>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</si>
  <si>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</si>
  <si>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</si>
  <si>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</si>
  <si>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</si>
  <si>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</si>
  <si>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</si>
  <si>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</si>
  <si>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</si>
  <si>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</si>
  <si>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</si>
  <si>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</si>
  <si>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</si>
  <si>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</si>
  <si>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</si>
  <si>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</si>
  <si>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</si>
  <si>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</si>
  <si>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</si>
  <si>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</si>
  <si>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</si>
  <si>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</si>
  <si>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</si>
  <si>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</si>
  <si>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</si>
  <si>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</si>
  <si>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</si>
  <si>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</si>
  <si>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</si>
  <si>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</si>
  <si>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</si>
  <si>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</si>
  <si>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</si>
  <si>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</si>
  <si>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</si>
  <si>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</si>
  <si>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</si>
  <si>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</si>
  <si>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</si>
  <si>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</si>
  <si>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</si>
  <si>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</si>
  <si>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</si>
  <si>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</si>
  <si>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</si>
  <si>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</si>
  <si>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</si>
  <si>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</si>
  <si>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</si>
  <si>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</si>
  <si>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</si>
  <si>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</si>
  <si>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</si>
  <si>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</si>
  <si>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</si>
  <si>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</si>
  <si>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</si>
  <si>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</si>
  <si>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</si>
  <si>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</si>
  <si>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</si>
  <si>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</si>
  <si>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</si>
  <si>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</si>
  <si>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</si>
  <si>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</si>
  <si>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</si>
  <si>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</si>
  <si>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</si>
  <si>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</si>
  <si>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</si>
  <si>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</si>
  <si>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</si>
  <si>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</si>
  <si>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</si>
  <si>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</si>
  <si>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</si>
  <si>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</si>
  <si>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</si>
  <si>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</si>
  <si>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</si>
  <si>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</si>
  <si>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</si>
  <si>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</si>
  <si>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</si>
  <si>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</si>
  <si>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</si>
  <si>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</si>
  <si>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</si>
  <si>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</si>
  <si>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</si>
  <si>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</si>
  <si>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</si>
  <si>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</si>
  <si>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</si>
  <si>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</si>
  <si>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</si>
  <si>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</si>
  <si>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</si>
  <si>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</si>
  <si>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</si>
  <si>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</si>
  <si>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</si>
  <si>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</si>
  <si>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</si>
  <si>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</si>
  <si>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</si>
  <si>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</si>
  <si>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</si>
  <si>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</si>
  <si>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</si>
  <si>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</si>
  <si>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</si>
  <si>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</si>
  <si>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</si>
  <si>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</si>
  <si>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</si>
  <si>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</si>
  <si>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</si>
  <si>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</si>
  <si>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</si>
  <si>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</si>
  <si>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</si>
  <si>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</si>
  <si>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</si>
  <si>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</si>
  <si>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</si>
  <si>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</si>
  <si>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</si>
  <si>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</si>
  <si>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</si>
  <si>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</si>
  <si>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</si>
  <si>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</si>
  <si>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</si>
  <si>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</si>
  <si>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</si>
  <si>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</si>
  <si>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</si>
  <si>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</si>
  <si>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</si>
  <si>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</si>
  <si>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</si>
  <si>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</si>
  <si>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</si>
  <si>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</si>
  <si>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</si>
  <si>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</si>
  <si>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</si>
  <si>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</si>
  <si>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</si>
  <si>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</si>
  <si>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</si>
  <si>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</si>
  <si>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</si>
  <si>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</si>
  <si>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</si>
  <si>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</si>
  <si>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</si>
  <si>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</si>
  <si>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</si>
  <si>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</si>
  <si>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</si>
  <si>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</si>
  <si>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</si>
  <si>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</si>
  <si>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</si>
  <si>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</si>
  <si>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</si>
  <si>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</si>
  <si>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</si>
  <si>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</si>
  <si>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</si>
  <si>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</si>
  <si>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</si>
  <si>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</si>
  <si>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</si>
  <si>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</si>
  <si>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</si>
  <si>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</si>
  <si>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</si>
  <si>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</si>
  <si>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</si>
  <si>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</si>
  <si>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</si>
  <si>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</si>
  <si>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</si>
  <si>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</si>
  <si>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</si>
  <si>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</si>
  <si>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</si>
  <si>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</si>
  <si>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</si>
  <si>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</si>
  <si>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</si>
  <si>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</si>
  <si>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</si>
  <si>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</si>
  <si>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</si>
  <si>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</si>
  <si>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</si>
  <si>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</si>
  <si>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</si>
  <si>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</si>
  <si>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</si>
  <si>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</si>
  <si>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</si>
  <si>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</si>
  <si>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</si>
  <si>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</si>
  <si>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</si>
  <si>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</si>
  <si>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</si>
  <si>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</si>
  <si>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</si>
  <si>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</si>
  <si>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</si>
  <si>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</si>
  <si>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</si>
  <si>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</si>
  <si>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</si>
  <si>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</si>
  <si>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</si>
  <si>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</si>
  <si>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</si>
  <si>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</si>
  <si>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</si>
  <si>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</si>
  <si>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</si>
  <si>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</si>
  <si>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</si>
  <si>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</si>
  <si>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</si>
  <si>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</si>
  <si>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</si>
  <si>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</si>
  <si>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</si>
  <si>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</si>
  <si>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</si>
  <si>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</si>
  <si>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</si>
  <si>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</si>
  <si>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</si>
  <si>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</si>
  <si>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</si>
  <si>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</si>
  <si>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</si>
  <si>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</si>
  <si>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</si>
  <si>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</si>
  <si>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</si>
  <si>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</si>
  <si>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</si>
  <si>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</si>
  <si>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</si>
  <si>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</si>
  <si>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</si>
  <si>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</si>
  <si>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</si>
  <si>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</si>
  <si>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</si>
  <si>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</si>
  <si>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</si>
  <si>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</si>
  <si>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</si>
  <si>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</si>
  <si>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</si>
  <si>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</si>
  <si>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</si>
  <si>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</si>
  <si>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</si>
  <si>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</si>
  <si>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</si>
  <si>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</si>
  <si>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</si>
  <si>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</si>
  <si>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</si>
  <si>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</si>
  <si>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</si>
  <si>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</si>
  <si>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</si>
  <si>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</si>
  <si>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</si>
  <si>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</si>
  <si>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</si>
  <si>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</si>
  <si>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</si>
  <si>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</si>
  <si>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</si>
  <si>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</si>
  <si>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</si>
  <si>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</si>
  <si>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</si>
  <si>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</si>
  <si>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</si>
  <si>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</si>
  <si>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</si>
  <si>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</si>
  <si>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</si>
  <si>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</si>
  <si>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</si>
  <si>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</si>
  <si>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</si>
  <si>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</si>
  <si>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</si>
  <si>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</si>
  <si>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</si>
  <si>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</si>
  <si>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</si>
  <si>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</si>
  <si>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</si>
  <si>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</si>
  <si>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</si>
  <si>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</si>
  <si>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</si>
  <si>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</si>
  <si>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</si>
  <si>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</si>
  <si>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</si>
  <si>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</si>
  <si>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</si>
  <si>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</si>
  <si>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</si>
  <si>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</si>
  <si>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</si>
  <si>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</si>
  <si>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</si>
  <si>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</si>
  <si>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</si>
  <si>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</si>
  <si>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</si>
  <si>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</si>
  <si>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</si>
  <si>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</si>
  <si>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</si>
  <si>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</si>
  <si>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</si>
  <si>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</si>
  <si>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</si>
  <si>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</si>
  <si>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</si>
  <si>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</si>
  <si>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</si>
  <si>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</si>
  <si>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</si>
  <si>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</si>
  <si>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</si>
  <si>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</si>
  <si>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</si>
  <si>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</si>
  <si>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</si>
  <si>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</si>
  <si>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</si>
  <si>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</si>
  <si>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</si>
  <si>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</si>
  <si>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</si>
  <si>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</si>
  <si>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</si>
  <si>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</si>
  <si>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</si>
  <si>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</si>
  <si>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</si>
  <si>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</si>
  <si>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</si>
  <si>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</si>
  <si>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</si>
  <si>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</si>
  <si>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</si>
  <si>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</si>
  <si>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</si>
  <si>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</si>
  <si>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</si>
  <si>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</si>
  <si>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</si>
  <si>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</si>
  <si>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</si>
  <si>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</si>
  <si>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</si>
  <si>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</si>
  <si>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</si>
  <si>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</si>
  <si>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</si>
  <si>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</si>
  <si>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</si>
  <si>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</si>
  <si>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</si>
  <si>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</si>
  <si>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</si>
  <si>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</si>
  <si>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</si>
  <si>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</si>
  <si>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</si>
  <si>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</si>
  <si>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</si>
  <si>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</si>
  <si>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</si>
  <si>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</si>
  <si>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</si>
  <si>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</si>
  <si>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</si>
  <si>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</si>
  <si>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</si>
  <si>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</si>
  <si>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</si>
  <si>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</si>
  <si>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</si>
  <si>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</si>
  <si>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</si>
  <si>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</si>
  <si>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</si>
  <si>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</si>
  <si>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</si>
  <si>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</si>
  <si>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</si>
  <si>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</si>
  <si>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</si>
  <si>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</si>
  <si>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</si>
  <si>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</si>
  <si>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</si>
  <si>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</si>
  <si>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</si>
  <si>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</si>
  <si>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</si>
  <si>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</si>
  <si>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</si>
  <si>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</si>
  <si>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</si>
  <si>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</si>
  <si>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</si>
  <si>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</si>
  <si>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</si>
  <si>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</si>
  <si>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</si>
  <si>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</si>
  <si>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</si>
  <si>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</si>
  <si>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</si>
  <si>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</si>
  <si>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</si>
  <si>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</si>
  <si>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</si>
  <si>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</si>
  <si>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</si>
  <si>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</si>
  <si>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</si>
  <si>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</si>
  <si>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</si>
  <si>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</si>
  <si>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</si>
  <si>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</si>
  <si>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</si>
  <si>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</si>
  <si>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</si>
  <si>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</si>
  <si>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</si>
  <si>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</si>
  <si>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</si>
  <si>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</si>
  <si>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</si>
  <si>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</si>
  <si>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</si>
  <si>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</si>
  <si>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</si>
  <si>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</si>
  <si>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</si>
  <si>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</si>
  <si>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</si>
  <si>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</si>
  <si>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</si>
  <si>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</si>
  <si>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</si>
  <si>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</si>
  <si>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</si>
  <si>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</si>
  <si>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</si>
  <si>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</si>
  <si>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</si>
  <si>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</si>
  <si>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</si>
  <si>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</si>
  <si>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</si>
  <si>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</si>
  <si>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</si>
  <si>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</si>
  <si>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</si>
  <si>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</si>
  <si>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</si>
  <si>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</si>
  <si>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</si>
  <si>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</si>
  <si>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</si>
  <si>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</si>
  <si>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</si>
  <si>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</si>
  <si>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</si>
  <si>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</si>
  <si>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</si>
  <si>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</si>
  <si>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</si>
  <si>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</si>
  <si>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</si>
  <si>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</si>
  <si>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</si>
  <si>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</si>
  <si>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</si>
  <si>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</si>
  <si>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</si>
  <si>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</si>
  <si>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</si>
  <si>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</si>
  <si>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</si>
  <si>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</si>
  <si>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</si>
  <si>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</si>
  <si>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</si>
  <si>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</si>
  <si>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</si>
  <si>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</si>
  <si>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</si>
  <si>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</si>
  <si>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</si>
  <si>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</si>
  <si>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</si>
  <si>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</si>
  <si>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</si>
  <si>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</si>
  <si>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</si>
  <si>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</si>
  <si>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</si>
  <si>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</si>
  <si>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</si>
  <si>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</si>
  <si>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</si>
  <si>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</si>
  <si>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</si>
  <si>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</si>
  <si>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</si>
  <si>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</si>
  <si>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</si>
  <si>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</si>
  <si>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</si>
  <si>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</si>
  <si>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</si>
  <si>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</si>
  <si>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</si>
  <si>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</si>
  <si>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</si>
  <si>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</si>
  <si>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</si>
  <si>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</si>
  <si>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</si>
  <si>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</si>
  <si>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</si>
  <si>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</si>
  <si>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</si>
  <si>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</si>
  <si>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</si>
  <si>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</si>
  <si>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</si>
  <si>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</si>
  <si>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</si>
  <si>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</si>
  <si>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</si>
  <si>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</si>
  <si>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</si>
  <si>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</si>
  <si>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</si>
  <si>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</si>
  <si>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</si>
  <si>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</si>
  <si>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</si>
  <si>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</si>
  <si>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</si>
  <si>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</si>
  <si>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</si>
  <si>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</si>
  <si>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</si>
  <si>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</si>
  <si>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</si>
  <si>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</si>
  <si>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</si>
  <si>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</si>
  <si>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</si>
  <si>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</si>
  <si>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</si>
  <si>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</si>
  <si>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</si>
  <si>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</si>
  <si>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</si>
  <si>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</si>
  <si>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</si>
  <si>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</si>
  <si>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</si>
  <si>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</si>
  <si>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</si>
  <si>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</si>
  <si>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</si>
  <si>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</si>
  <si>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</si>
  <si>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</si>
  <si>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</si>
  <si>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</si>
  <si>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</si>
  <si>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</si>
  <si>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</si>
  <si>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</si>
  <si>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</si>
  <si>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</si>
  <si>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</si>
  <si>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</si>
  <si>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</si>
  <si>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</si>
  <si>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</si>
  <si>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</si>
  <si>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</si>
  <si>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</si>
  <si>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</si>
  <si>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</si>
  <si>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</si>
  <si>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</si>
  <si>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</si>
  <si>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</si>
  <si>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</si>
  <si>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</si>
  <si>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</si>
  <si>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</si>
  <si>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</si>
  <si>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</si>
  <si>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</si>
  <si>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</si>
  <si>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</si>
  <si>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</si>
  <si>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</si>
  <si>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</si>
  <si>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</si>
  <si>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</si>
  <si>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</si>
  <si>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</si>
  <si>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</si>
  <si>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</si>
  <si>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</si>
  <si>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</si>
  <si>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</si>
  <si>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</si>
  <si>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</si>
  <si>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</si>
  <si>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</si>
  <si>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</si>
  <si>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</si>
  <si>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</si>
  <si>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</si>
  <si>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</si>
  <si>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</si>
  <si>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</si>
  <si>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</si>
  <si>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</si>
  <si>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</si>
  <si>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</si>
  <si>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</si>
  <si>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</si>
  <si>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</si>
  <si>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</si>
  <si>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</si>
  <si>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</si>
  <si>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</si>
  <si>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</si>
  <si>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</si>
  <si>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</si>
  <si>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</si>
  <si>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</si>
  <si>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</si>
  <si>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</si>
  <si>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</si>
  <si>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</si>
  <si>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</si>
  <si>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</si>
  <si>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</si>
  <si>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</si>
  <si>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</si>
  <si>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</si>
  <si>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</si>
  <si>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</si>
  <si>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</si>
  <si>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</si>
  <si>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</si>
  <si>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</si>
  <si>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</si>
  <si>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</si>
  <si>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</si>
  <si>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</si>
  <si>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</si>
  <si>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</si>
  <si>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</si>
  <si>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</si>
  <si>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</si>
  <si>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</si>
  <si>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</si>
  <si>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</si>
  <si>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</si>
  <si>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</si>
  <si>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</si>
  <si>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</si>
  <si>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</si>
  <si>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</si>
  <si>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</si>
  <si>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</si>
  <si>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</si>
  <si>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</si>
  <si>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</si>
  <si>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</si>
  <si>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</si>
  <si>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</si>
  <si>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</si>
  <si>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</si>
  <si>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</si>
  <si>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</si>
  <si>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</si>
  <si>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</si>
  <si>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</si>
  <si>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</si>
  <si>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</si>
  <si>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</si>
  <si>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</si>
  <si>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</si>
  <si>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</si>
  <si>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</si>
  <si>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</si>
  <si>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</si>
  <si>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</si>
  <si>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</si>
  <si>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</si>
  <si>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</si>
  <si>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</si>
  <si>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</si>
  <si>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</si>
  <si>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</si>
  <si>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</si>
  <si>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</si>
  <si>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</si>
  <si>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</si>
  <si>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</si>
  <si>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</si>
  <si>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</si>
  <si>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</si>
  <si>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</si>
  <si>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</si>
  <si>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</si>
  <si>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</si>
  <si>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</si>
  <si>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</si>
  <si>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</si>
  <si>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</si>
  <si>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</si>
  <si>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</si>
  <si>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</si>
  <si>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</si>
  <si>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</si>
  <si>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</si>
  <si>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</si>
  <si>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</si>
  <si>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</si>
  <si>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</si>
  <si>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</si>
  <si>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</si>
  <si>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</si>
  <si>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</si>
  <si>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</si>
  <si>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</si>
  <si>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</si>
  <si>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</si>
  <si>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</si>
  <si>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</si>
  <si>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</si>
  <si>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</si>
  <si>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</si>
  <si>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</si>
  <si>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</si>
  <si>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</si>
  <si>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</si>
  <si>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</si>
  <si>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</si>
  <si>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</si>
  <si>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</si>
  <si>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</si>
  <si>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</si>
  <si>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</si>
  <si>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</si>
  <si>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</si>
  <si>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</si>
  <si>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</si>
  <si>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</si>
  <si>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</si>
  <si>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</si>
  <si>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</si>
  <si>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</si>
  <si>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</si>
  <si>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</si>
  <si>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</si>
  <si>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</si>
  <si>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</si>
  <si>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</si>
  <si>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</si>
  <si>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</si>
  <si>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</si>
  <si>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</si>
  <si>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</si>
  <si>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</si>
  <si>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</si>
  <si>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</si>
  <si>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</si>
  <si>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</si>
  <si>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</si>
  <si>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</si>
  <si>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</si>
  <si>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</si>
  <si>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</si>
  <si>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</si>
  <si>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</si>
  <si>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</si>
  <si>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</si>
  <si>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</si>
  <si>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</si>
  <si>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</si>
  <si>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</si>
  <si>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</si>
  <si>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</si>
  <si>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</si>
  <si>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</si>
  <si>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</si>
  <si>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</si>
  <si>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</si>
  <si>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</si>
  <si>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</si>
  <si>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</si>
  <si>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</si>
  <si>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</si>
  <si>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</si>
  <si>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</si>
  <si>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</si>
  <si>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</si>
  <si>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</si>
  <si>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</si>
  <si>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</si>
  <si>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</si>
  <si>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</si>
  <si>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</si>
  <si>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</si>
  <si>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</si>
  <si>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</si>
  <si>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</si>
  <si>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</si>
  <si>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</si>
  <si>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</si>
  <si>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</si>
  <si>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</si>
  <si>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</si>
  <si>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</si>
  <si>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</si>
  <si>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</si>
  <si>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</si>
  <si>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</si>
  <si>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</si>
  <si>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</si>
  <si>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</si>
  <si>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</si>
  <si>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</si>
  <si>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</si>
  <si>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</si>
  <si>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</si>
  <si>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</si>
  <si>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</si>
  <si>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</si>
  <si>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</si>
  <si>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</si>
  <si>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</si>
  <si>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</si>
  <si>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</si>
  <si>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</si>
  <si>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</si>
  <si>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</si>
  <si>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</si>
  <si>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</si>
  <si>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</si>
  <si>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</si>
  <si>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</si>
  <si>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</si>
  <si>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</si>
  <si>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</si>
  <si>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</si>
  <si>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</si>
  <si>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</si>
  <si>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</si>
  <si>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</si>
  <si>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</si>
  <si>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</si>
  <si>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</si>
  <si>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</si>
  <si>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</si>
  <si>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</si>
  <si>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</si>
  <si>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</si>
  <si>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</si>
  <si>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</si>
  <si>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</si>
  <si>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</si>
  <si>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</si>
  <si>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</si>
  <si>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</si>
  <si>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</si>
  <si>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</si>
  <si>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</si>
  <si>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</si>
  <si>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</si>
  <si>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</si>
  <si>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</si>
  <si>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</si>
  <si>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</si>
  <si>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</si>
  <si>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</si>
  <si>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</si>
  <si>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</si>
  <si>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</si>
  <si>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</si>
  <si>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</si>
  <si>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</si>
  <si>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</si>
  <si>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</si>
  <si>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</si>
  <si>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</si>
  <si>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</si>
  <si>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</si>
  <si>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</si>
  <si>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</si>
  <si>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</si>
  <si>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</si>
  <si>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</si>
  <si>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</si>
  <si>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</si>
  <si>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</si>
  <si>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</si>
  <si>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</si>
  <si>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</si>
  <si>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</si>
  <si>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</si>
  <si>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</si>
  <si>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</si>
  <si>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</si>
  <si>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</si>
  <si>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</si>
  <si>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</si>
  <si>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</si>
  <si>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</si>
  <si>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</si>
  <si>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</si>
  <si>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</si>
  <si>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</si>
  <si>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</si>
  <si>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</si>
  <si>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</si>
  <si>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</si>
  <si>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</si>
  <si>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</si>
  <si>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</si>
  <si>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</si>
  <si>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</si>
  <si>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</si>
  <si>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</si>
  <si>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</si>
  <si>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</si>
  <si>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</si>
  <si>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</si>
  <si>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</si>
  <si>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</si>
  <si>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</si>
  <si>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</si>
  <si>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</si>
  <si>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</si>
  <si>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</si>
  <si>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</si>
  <si>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</si>
  <si>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</si>
  <si>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</si>
  <si>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</si>
  <si>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</si>
  <si>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</si>
  <si>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</si>
  <si>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</si>
  <si>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</si>
  <si>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</si>
  <si>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</si>
  <si>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</si>
  <si>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</si>
  <si>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</si>
  <si>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</si>
  <si>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</si>
  <si>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</si>
  <si>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</si>
  <si>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</si>
  <si>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</si>
  <si>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</si>
  <si>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</si>
  <si>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</si>
  <si>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</si>
  <si>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</si>
  <si>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</si>
  <si>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</si>
  <si>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</si>
  <si>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</si>
  <si>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</si>
  <si>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</si>
  <si>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</si>
  <si>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</si>
  <si>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</si>
  <si>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</si>
  <si>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</si>
  <si>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</si>
  <si>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</si>
  <si>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</si>
  <si>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</si>
  <si>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</si>
  <si>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</si>
  <si>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</si>
  <si>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</si>
  <si>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</si>
  <si>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</si>
  <si>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</si>
  <si>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</si>
  <si>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</si>
  <si>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</si>
  <si>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</si>
  <si>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</si>
  <si>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</si>
  <si>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</si>
  <si>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</si>
  <si>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</si>
  <si>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</si>
  <si>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</si>
  <si>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</si>
  <si>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</si>
  <si>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</si>
  <si>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</si>
  <si>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</si>
  <si>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</si>
  <si>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</si>
  <si>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</si>
  <si>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</si>
  <si>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</si>
  <si>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</si>
  <si>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</si>
  <si>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</si>
  <si>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</si>
  <si>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</si>
  <si>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</si>
  <si>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</si>
  <si>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</si>
  <si>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</si>
  <si>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</si>
  <si>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</si>
  <si>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</si>
  <si>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</si>
  <si>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</si>
  <si>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</si>
  <si>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</si>
  <si>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</si>
  <si>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</si>
  <si>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</si>
  <si>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</si>
  <si>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</si>
  <si>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</si>
  <si>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</si>
  <si>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</si>
  <si>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</si>
  <si>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</si>
  <si>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</si>
  <si>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</si>
  <si>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</si>
  <si>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</si>
  <si>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</si>
  <si>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</si>
  <si>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</si>
  <si>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</si>
  <si>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</si>
  <si>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</si>
  <si>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</si>
  <si>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</si>
  <si>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</si>
  <si>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</si>
  <si>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</si>
  <si>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</si>
  <si>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</si>
  <si>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</si>
  <si>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</si>
  <si>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</si>
  <si>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</si>
  <si>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</si>
  <si>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</si>
  <si>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</si>
  <si>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</si>
  <si>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</si>
  <si>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</si>
  <si>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</si>
  <si>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</si>
  <si>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</si>
  <si>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</si>
  <si>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</si>
  <si>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</si>
  <si>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</si>
  <si>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</si>
  <si>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</si>
  <si>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</si>
  <si>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</si>
  <si>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</si>
  <si>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</si>
  <si>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</si>
  <si>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</si>
  <si>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</si>
  <si>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</si>
  <si>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</si>
  <si>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</si>
  <si>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</si>
  <si>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</si>
  <si>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</si>
  <si>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</si>
  <si>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</si>
  <si>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</si>
  <si>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</si>
  <si>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</si>
  <si>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</si>
  <si>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</si>
  <si>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</si>
  <si>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</si>
  <si>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</si>
  <si>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</si>
  <si>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</si>
  <si>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</si>
  <si>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</si>
  <si>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</si>
  <si>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</si>
  <si>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</si>
  <si>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</si>
  <si>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</si>
  <si>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</si>
  <si>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</si>
  <si>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</si>
  <si>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</si>
  <si>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</si>
  <si>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</si>
  <si>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</si>
  <si>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</si>
  <si>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</si>
  <si>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</si>
  <si>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</si>
  <si>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</si>
  <si>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</si>
  <si>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</si>
  <si>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</si>
  <si>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</si>
  <si>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</si>
  <si>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</si>
  <si>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</si>
  <si>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</si>
  <si>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</si>
  <si>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</si>
  <si>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</si>
  <si>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</si>
  <si>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</si>
  <si>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</si>
  <si>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</si>
  <si>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</si>
  <si>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</si>
  <si>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</si>
  <si>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</si>
  <si>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</si>
  <si>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</si>
  <si>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</si>
  <si>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</si>
  <si>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</si>
  <si>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</si>
  <si>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</si>
  <si>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</si>
  <si>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</si>
  <si>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</si>
  <si>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</si>
  <si>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</si>
  <si>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</si>
  <si>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</si>
  <si>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</si>
  <si>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</si>
  <si>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</si>
  <si>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</si>
  <si>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</si>
  <si>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</si>
  <si>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</si>
  <si>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</si>
  <si>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</si>
  <si>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</si>
  <si>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</si>
  <si>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</si>
  <si>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</si>
  <si>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</si>
  <si>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</si>
  <si>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</si>
  <si>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</si>
  <si>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</si>
  <si>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</si>
  <si>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</si>
  <si>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</si>
  <si>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</si>
  <si>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</si>
  <si>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</si>
  <si>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</si>
  <si>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</si>
  <si>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</si>
  <si>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</si>
  <si>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</si>
  <si>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</si>
  <si>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</si>
  <si>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</si>
  <si>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</si>
  <si>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</si>
  <si>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</si>
  <si>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</si>
  <si>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</si>
  <si>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</si>
  <si>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</si>
  <si>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</si>
  <si>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</si>
  <si>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</si>
  <si>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</si>
  <si>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</si>
  <si>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</si>
  <si>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</si>
  <si>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</si>
  <si>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</si>
  <si>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</si>
  <si>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</si>
  <si>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</si>
  <si>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</si>
  <si>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</si>
  <si>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</si>
  <si>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</si>
  <si>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</si>
  <si>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</si>
  <si>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</si>
  <si>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</si>
  <si>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</si>
  <si>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</si>
  <si>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</si>
  <si>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</si>
  <si>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</si>
  <si>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</si>
  <si>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</si>
  <si>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</si>
  <si>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</si>
  <si>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</si>
  <si>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</si>
  <si>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</si>
  <si>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</si>
  <si>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</si>
  <si>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</si>
  <si>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</si>
  <si>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</si>
  <si>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</si>
  <si>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</si>
  <si>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</si>
  <si>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</si>
  <si>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</si>
  <si>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</si>
  <si>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</si>
  <si>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</si>
  <si>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</si>
  <si>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</si>
  <si>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</si>
  <si>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</si>
  <si>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</si>
  <si>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</si>
  <si>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</si>
  <si>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</si>
  <si>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</si>
  <si>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</si>
  <si>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</si>
  <si>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</si>
  <si>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</si>
  <si>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</si>
  <si>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</si>
  <si>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</si>
  <si>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</si>
  <si>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</si>
  <si>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</si>
  <si>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</si>
  <si>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</si>
  <si>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</si>
  <si>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</si>
  <si>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</si>
  <si>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</si>
  <si>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</si>
  <si>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</si>
  <si>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</si>
  <si>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</si>
  <si>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</si>
  <si>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</si>
  <si>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</si>
  <si>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</si>
  <si>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</si>
  <si>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</si>
  <si>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</si>
  <si>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</si>
  <si>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</si>
  <si>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</si>
  <si>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</si>
  <si>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</si>
  <si>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</si>
  <si>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</si>
  <si>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</si>
  <si>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</si>
  <si>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</si>
  <si>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</si>
  <si>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</si>
  <si>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</si>
  <si>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</si>
  <si>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</si>
  <si>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</si>
  <si>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</si>
  <si>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</si>
  <si>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</si>
  <si>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</si>
  <si>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</si>
  <si>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</si>
  <si>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</si>
  <si>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</si>
  <si>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</si>
  <si>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</si>
  <si>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</si>
  <si>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</si>
  <si>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</si>
  <si>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</si>
  <si>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</si>
  <si>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</si>
  <si>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</si>
  <si>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</si>
  <si>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</si>
  <si>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</si>
  <si>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</si>
  <si>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</si>
  <si>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</si>
  <si>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</si>
  <si>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</si>
  <si>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</si>
  <si>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</si>
  <si>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</si>
  <si>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</si>
  <si>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</si>
  <si>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</si>
  <si>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</si>
  <si>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</si>
  <si>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</si>
  <si>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</si>
  <si>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</si>
  <si>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</si>
  <si>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</si>
  <si>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</si>
  <si>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</si>
  <si>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</si>
  <si>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</si>
  <si>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</si>
  <si>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</si>
  <si>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</si>
  <si>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</si>
  <si>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</si>
  <si>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</si>
  <si>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</si>
  <si>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</si>
  <si>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</si>
  <si>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</si>
  <si>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</si>
  <si>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</si>
  <si>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</si>
  <si>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</si>
  <si>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</si>
  <si>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</si>
  <si>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</si>
  <si>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</si>
  <si>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</si>
  <si>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</si>
  <si>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</si>
  <si>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</si>
  <si>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</si>
  <si>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</si>
  <si>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</si>
  <si>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</si>
  <si>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</si>
  <si>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</si>
  <si>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</si>
  <si>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</si>
  <si>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</si>
  <si>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</si>
  <si>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</si>
  <si>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</si>
  <si>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</si>
  <si>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</si>
  <si>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</si>
  <si>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</si>
  <si>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</si>
  <si>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</si>
  <si>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</si>
  <si>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</si>
  <si>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</si>
  <si>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</si>
  <si>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</si>
  <si>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</si>
  <si>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</si>
  <si>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</si>
  <si>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</si>
  <si>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</si>
  <si>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</si>
  <si>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</si>
  <si>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</si>
  <si>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</si>
  <si>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</si>
  <si>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</si>
  <si>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</si>
  <si>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</si>
  <si>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</si>
  <si>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</si>
  <si>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</si>
  <si>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</si>
  <si>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</si>
  <si>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</si>
  <si>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</si>
  <si>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</si>
  <si>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</si>
  <si>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</si>
  <si>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</si>
  <si>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</si>
  <si>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</si>
  <si>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</si>
  <si>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</si>
  <si>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</si>
  <si>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</si>
  <si>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</si>
  <si>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</si>
  <si>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</si>
  <si>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</si>
  <si>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</si>
  <si>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</si>
  <si>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</si>
  <si>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</si>
  <si>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</si>
  <si>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</si>
  <si>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</si>
  <si>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</si>
  <si>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</si>
  <si>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</si>
  <si>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</si>
  <si>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</si>
  <si>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</si>
  <si>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</si>
  <si>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</si>
  <si>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</si>
  <si>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</si>
  <si>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</si>
  <si>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</si>
  <si>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</si>
  <si>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</si>
  <si>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</si>
  <si>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</si>
  <si>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</si>
  <si>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</si>
  <si>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</si>
  <si>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</si>
  <si>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</si>
  <si>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</si>
  <si>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</si>
  <si>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</si>
  <si>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</si>
  <si>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</si>
  <si>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</si>
  <si>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</si>
  <si>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</si>
  <si>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</si>
  <si>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</si>
  <si>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</si>
  <si>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</si>
  <si>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</si>
  <si>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</si>
  <si>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</si>
  <si>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</si>
  <si>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</si>
  <si>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</si>
  <si>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</si>
  <si>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</si>
  <si>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</si>
  <si>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</si>
  <si>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</si>
  <si>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</si>
  <si>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</si>
  <si>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</si>
  <si>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</si>
  <si>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</si>
  <si>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</si>
  <si>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</si>
  <si>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</si>
  <si>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</si>
  <si>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</si>
  <si>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</si>
  <si>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</si>
  <si>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</si>
  <si>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</si>
  <si>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</si>
  <si>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</si>
  <si>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</si>
  <si>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</si>
  <si>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</si>
  <si>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</si>
  <si>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</si>
  <si>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</si>
  <si>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</si>
  <si>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</si>
  <si>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</si>
  <si>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</si>
  <si>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</si>
  <si>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</si>
  <si>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</si>
  <si>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</si>
  <si>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</si>
  <si>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</si>
  <si>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</si>
  <si>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</si>
  <si>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</si>
  <si>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</si>
  <si>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</si>
  <si>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</si>
  <si>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</si>
  <si>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</si>
  <si>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</si>
  <si>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</si>
  <si>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</si>
  <si>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</si>
  <si>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</si>
  <si>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</si>
  <si>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</si>
  <si>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</si>
  <si>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</si>
  <si>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</si>
  <si>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</si>
  <si>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</si>
  <si>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</si>
  <si>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</si>
  <si>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</si>
  <si>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</si>
  <si>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</si>
  <si>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</si>
  <si>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</si>
  <si>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</si>
  <si>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</si>
  <si>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</si>
  <si>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</si>
  <si>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</si>
  <si>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</si>
  <si>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</si>
  <si>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</si>
  <si>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</si>
  <si>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</si>
  <si>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</si>
  <si>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</si>
  <si>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</si>
  <si>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</si>
  <si>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</si>
  <si>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</si>
  <si>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</si>
  <si>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</si>
  <si>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</si>
  <si>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</si>
  <si>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</si>
  <si>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</si>
  <si>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</si>
  <si>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</si>
  <si>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</si>
  <si>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</si>
  <si>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</si>
  <si>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</si>
  <si>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</si>
  <si>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</si>
  <si>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</si>
  <si>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</si>
  <si>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</si>
  <si>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</si>
  <si>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</si>
  <si>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</si>
  <si>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</si>
  <si>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</si>
  <si>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</si>
  <si>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</si>
  <si>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</si>
  <si>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</si>
  <si>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</si>
  <si>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</si>
  <si>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</si>
  <si>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</si>
  <si>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</si>
  <si>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</si>
  <si>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</si>
  <si>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</si>
  <si>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</si>
  <si>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</si>
  <si>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</si>
  <si>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</si>
  <si>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</si>
  <si>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</si>
  <si>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</si>
  <si>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</si>
  <si>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</si>
  <si>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</si>
  <si>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</si>
  <si>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</si>
  <si>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</si>
  <si>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</si>
  <si>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</si>
  <si>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</si>
  <si>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</si>
  <si>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</si>
  <si>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</si>
  <si>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</si>
  <si>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</si>
  <si>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</si>
  <si>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</si>
  <si>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</si>
  <si>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</si>
  <si>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</si>
  <si>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</si>
  <si>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</si>
  <si>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</si>
  <si>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</si>
  <si>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</si>
  <si>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</si>
  <si>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</si>
  <si>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</si>
  <si>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</si>
  <si>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</si>
  <si>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</si>
  <si>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</si>
  <si>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</si>
  <si>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</si>
  <si>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</si>
  <si>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</si>
  <si>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</si>
  <si>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</si>
  <si>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</si>
  <si>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</si>
  <si>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</si>
  <si>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</si>
  <si>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</si>
  <si>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</si>
  <si>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</si>
  <si>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</si>
  <si>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</si>
  <si>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</si>
  <si>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</si>
  <si>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</si>
  <si>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</si>
  <si>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</si>
  <si>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</si>
  <si>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</si>
  <si>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</si>
  <si>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</si>
  <si>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</si>
  <si>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</si>
  <si>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</si>
  <si>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</si>
  <si>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</si>
  <si>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</si>
  <si>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</si>
  <si>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</si>
  <si>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</si>
  <si>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</si>
  <si>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</si>
  <si>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</si>
  <si>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</si>
  <si>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</si>
  <si>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</si>
  <si>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</si>
  <si>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</si>
  <si>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</si>
  <si>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</si>
  <si>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</si>
  <si>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</si>
  <si>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</si>
  <si>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</si>
  <si>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</si>
  <si>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</si>
  <si>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</si>
  <si>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</si>
  <si>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</si>
  <si>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</si>
  <si>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</si>
  <si>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</si>
  <si>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</si>
  <si>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</si>
  <si>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</si>
  <si>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</si>
  <si>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</si>
  <si>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</si>
  <si>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</si>
  <si>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</si>
  <si>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</si>
  <si>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</si>
  <si>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</si>
  <si>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</si>
  <si>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</si>
  <si>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</si>
  <si>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</si>
  <si>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</si>
  <si>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</si>
  <si>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</si>
  <si>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</si>
  <si>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</si>
  <si>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</si>
  <si>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</si>
  <si>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</si>
  <si>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</si>
  <si>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</si>
  <si>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</si>
  <si>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</si>
  <si>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</si>
  <si>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</si>
  <si>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</si>
  <si>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</si>
  <si>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</si>
  <si>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</si>
  <si>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</si>
  <si>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</si>
  <si>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</si>
  <si>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</si>
  <si>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</si>
  <si>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</si>
  <si>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</si>
  <si>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</si>
  <si>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</si>
  <si>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</si>
  <si>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</si>
  <si>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</si>
  <si>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</si>
  <si>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</si>
  <si>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</si>
  <si>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</si>
  <si>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</si>
  <si>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</si>
  <si>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</si>
  <si>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</si>
  <si>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</si>
  <si>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</si>
  <si>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</si>
  <si>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</si>
  <si>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</si>
  <si>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</si>
  <si>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</si>
  <si>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</si>
  <si>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</si>
  <si>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</si>
  <si>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</si>
  <si>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</si>
  <si>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</si>
  <si>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</si>
  <si>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</si>
  <si>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</si>
  <si>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</si>
  <si>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</si>
  <si>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</si>
  <si>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</si>
  <si>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</si>
  <si>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</si>
  <si>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</si>
  <si>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</si>
  <si>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</si>
  <si>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</si>
  <si>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</si>
  <si>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</si>
  <si>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</si>
  <si>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</si>
  <si>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</si>
  <si>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</si>
  <si>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</si>
  <si>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</si>
  <si>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</si>
  <si>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</si>
  <si>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</si>
  <si>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</si>
  <si>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</si>
  <si>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</si>
  <si>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</si>
  <si>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</si>
  <si>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</si>
  <si>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</si>
  <si>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</si>
  <si>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</si>
  <si>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</si>
  <si>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</si>
  <si>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</si>
  <si>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</si>
  <si>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</si>
  <si>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</si>
  <si>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</si>
  <si>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</si>
  <si>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</si>
  <si>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</si>
  <si>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</si>
  <si>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</si>
  <si>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</si>
  <si>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</si>
  <si>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</si>
  <si>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</si>
  <si>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</si>
  <si>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</si>
  <si>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</si>
  <si>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</si>
  <si>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</si>
  <si>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</si>
  <si>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</si>
  <si>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</si>
  <si>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</si>
  <si>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</si>
  <si>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</si>
  <si>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</si>
  <si>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</si>
  <si>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</si>
  <si>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</si>
  <si>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</si>
  <si>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</si>
  <si>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</si>
  <si>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</si>
  <si>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</si>
  <si>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</si>
  <si>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</si>
  <si>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</si>
  <si>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</si>
  <si>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</si>
  <si>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</si>
  <si>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</si>
  <si>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</si>
  <si>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</si>
  <si>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</si>
  <si>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</si>
  <si>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</si>
  <si>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</si>
  <si>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</si>
  <si>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</si>
  <si>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</si>
  <si>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</si>
  <si>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</si>
  <si>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</si>
  <si>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</si>
  <si>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</si>
  <si>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</si>
  <si>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</si>
  <si>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</si>
  <si>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</si>
  <si>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</si>
  <si>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</si>
  <si>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</si>
  <si>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</si>
  <si>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</si>
  <si>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</si>
  <si>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</si>
  <si>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</si>
  <si>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</si>
  <si>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</si>
  <si>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</si>
  <si>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</si>
  <si>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</si>
  <si>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</si>
  <si>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</si>
  <si>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</si>
  <si>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</si>
  <si>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</si>
  <si>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</si>
  <si>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</si>
  <si>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</si>
  <si>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</si>
  <si>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</si>
  <si>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</si>
  <si>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</si>
  <si>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</si>
  <si>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</si>
  <si>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</si>
  <si>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</si>
  <si>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</si>
  <si>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</si>
  <si>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</si>
  <si>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</si>
  <si>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</si>
  <si>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</si>
  <si>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</si>
  <si>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</si>
  <si>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</si>
  <si>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</si>
  <si>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</si>
  <si>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</si>
  <si>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</si>
  <si>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</si>
  <si>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</si>
  <si>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</si>
  <si>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</si>
  <si>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</si>
  <si>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</si>
  <si>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</si>
  <si>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</si>
  <si>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</si>
  <si>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</si>
  <si>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</si>
  <si>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</si>
  <si>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</si>
  <si>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</si>
  <si>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</si>
  <si>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</si>
  <si>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</si>
  <si>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</si>
  <si>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</si>
  <si>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</si>
  <si>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</si>
  <si>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</si>
  <si>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</si>
  <si>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</si>
  <si>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</si>
  <si>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</si>
  <si>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</si>
  <si>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</si>
  <si>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</si>
  <si>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</si>
  <si>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</si>
  <si>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</si>
  <si>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</si>
  <si>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</si>
  <si>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</si>
  <si>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</si>
  <si>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</si>
  <si>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</si>
  <si>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</si>
  <si>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</si>
  <si>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</si>
  <si>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</si>
  <si>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</si>
  <si>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</si>
  <si>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</si>
  <si>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</si>
  <si>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</si>
  <si>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</si>
  <si>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</si>
  <si>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</si>
  <si>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</si>
  <si>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</si>
  <si>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</si>
  <si>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</si>
  <si>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</si>
  <si>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</si>
  <si>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</si>
  <si>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</si>
  <si>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</si>
  <si>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</si>
  <si>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</si>
  <si>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</si>
  <si>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</si>
  <si>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</si>
  <si>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</si>
  <si>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</si>
  <si>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</si>
  <si>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</si>
  <si>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</si>
  <si>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</si>
  <si>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</si>
  <si>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</si>
  <si>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</si>
  <si>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</si>
  <si>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</si>
  <si>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</si>
  <si>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</si>
  <si>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</si>
  <si>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</si>
  <si>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</si>
  <si>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</si>
  <si>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</si>
  <si>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</si>
  <si>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</si>
  <si>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</si>
  <si>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</si>
  <si>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</si>
  <si>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</si>
  <si>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</si>
  <si>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</si>
  <si>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</si>
  <si>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</si>
  <si>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</si>
  <si>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</si>
  <si>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</si>
  <si>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</si>
  <si>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</si>
  <si>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</si>
  <si>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</si>
  <si>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</si>
  <si>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</si>
  <si>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</si>
  <si>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</si>
  <si>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</si>
  <si>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</si>
  <si>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</si>
  <si>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</si>
  <si>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</si>
  <si>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</si>
  <si>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</si>
  <si>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</si>
  <si>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</si>
  <si>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</si>
  <si>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</si>
  <si>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</si>
  <si>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</si>
  <si>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</si>
  <si>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</si>
  <si>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</si>
  <si>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</si>
  <si>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</si>
  <si>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</si>
  <si>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</si>
  <si>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</si>
  <si>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</si>
  <si>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</si>
  <si>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</si>
  <si>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</si>
  <si>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</si>
  <si>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</si>
  <si>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</si>
  <si>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</si>
  <si>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</si>
  <si>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</si>
  <si>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</si>
  <si>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</si>
  <si>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</si>
  <si>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</si>
  <si>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</si>
  <si>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</si>
  <si>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</si>
  <si>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</si>
  <si>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</si>
  <si>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</si>
  <si>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</si>
  <si>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</si>
  <si>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</si>
  <si>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</si>
  <si>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</si>
  <si>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</si>
  <si>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</si>
  <si>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</si>
  <si>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</si>
  <si>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</si>
  <si>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</si>
  <si>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</si>
  <si>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</si>
  <si>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</si>
  <si>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</si>
  <si>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</si>
  <si>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</si>
  <si>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</si>
  <si>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</si>
  <si>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</si>
  <si>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</si>
  <si>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</si>
  <si>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</si>
  <si>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</si>
  <si>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</si>
  <si>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</si>
  <si>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</si>
  <si>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</si>
  <si>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</si>
  <si>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</si>
  <si>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</si>
  <si>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</si>
  <si>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</si>
  <si>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</si>
  <si>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</si>
  <si>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</si>
  <si>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</si>
  <si>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</si>
  <si>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</si>
  <si>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</si>
  <si>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</si>
  <si>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</si>
  <si>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</si>
  <si>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</si>
  <si>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</si>
  <si>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</si>
  <si>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</si>
  <si>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</si>
  <si>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</si>
  <si>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</si>
  <si>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</si>
  <si>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</si>
  <si>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</si>
  <si>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</si>
  <si>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</si>
  <si>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</si>
  <si>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</si>
  <si>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</si>
  <si>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</si>
  <si>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</si>
  <si>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</si>
  <si>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</si>
  <si>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</si>
  <si>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</si>
  <si>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</si>
  <si>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</si>
  <si>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</si>
  <si>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</si>
  <si>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</si>
  <si>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</si>
  <si>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</si>
  <si>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</si>
  <si>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</si>
  <si>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</si>
  <si>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</si>
  <si>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</si>
  <si>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</si>
  <si>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</si>
  <si>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</si>
  <si>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</si>
  <si>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</si>
  <si>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</si>
  <si>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</si>
  <si>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</si>
  <si>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</si>
  <si>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</si>
  <si>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</si>
  <si>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</si>
  <si>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</si>
  <si>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</si>
  <si>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</si>
  <si>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</si>
  <si>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</si>
  <si>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</si>
  <si>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</si>
  <si>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</si>
  <si>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</si>
  <si>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</si>
  <si>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</si>
  <si>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</si>
  <si>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</si>
  <si>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</si>
  <si>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</si>
  <si>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</si>
  <si>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</si>
  <si>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</si>
  <si>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</si>
  <si>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</si>
  <si>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</si>
  <si>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</si>
  <si>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</si>
  <si>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</si>
  <si>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</si>
  <si>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</si>
  <si>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</si>
  <si>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</si>
  <si>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</si>
  <si>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</si>
  <si>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</si>
  <si>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</si>
  <si>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</si>
  <si>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</si>
  <si>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</si>
  <si>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</si>
  <si>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</si>
  <si>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</si>
  <si>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</si>
  <si>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</si>
  <si>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</si>
  <si>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</si>
  <si>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</si>
  <si>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</si>
  <si>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</si>
  <si>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</si>
  <si>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</si>
  <si>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</si>
  <si>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</si>
  <si>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</si>
  <si>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</si>
  <si>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</si>
  <si>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</si>
  <si>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</si>
  <si>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</si>
  <si>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</si>
  <si>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</si>
  <si>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</si>
  <si>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</si>
  <si>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</si>
  <si>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</si>
  <si>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</si>
  <si>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</si>
  <si>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</si>
  <si>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</si>
  <si>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</si>
  <si>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</si>
  <si>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</si>
  <si>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</si>
  <si>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</si>
  <si>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</si>
  <si>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</si>
  <si>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</si>
  <si>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</si>
  <si>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</si>
  <si>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</si>
  <si>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</si>
  <si>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</si>
  <si>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</si>
  <si>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</si>
  <si>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</si>
  <si>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</si>
  <si>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</si>
  <si>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</si>
  <si>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</si>
  <si>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</si>
  <si>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</si>
  <si>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</si>
  <si>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</si>
  <si>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</si>
  <si>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</si>
  <si>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</si>
  <si>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</si>
  <si>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</si>
  <si>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</si>
  <si>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</si>
  <si>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</si>
  <si>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</si>
  <si>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</si>
  <si>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</si>
  <si>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</si>
  <si>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</si>
  <si>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</si>
  <si>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</si>
  <si>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</si>
  <si>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</si>
  <si>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</si>
  <si>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</si>
  <si>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</si>
  <si>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</si>
  <si>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</si>
  <si>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</si>
  <si>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</si>
  <si>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</si>
  <si>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</si>
  <si>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</si>
  <si>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</si>
  <si>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</si>
  <si>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</si>
  <si>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</si>
  <si>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</si>
  <si>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</si>
  <si>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</si>
  <si>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</si>
  <si>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</si>
  <si>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</si>
  <si>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</si>
  <si>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</si>
  <si>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</si>
  <si>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</si>
  <si>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</si>
  <si>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</si>
  <si>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</si>
  <si>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</si>
  <si>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</si>
  <si>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</si>
  <si>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</si>
  <si>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</si>
  <si>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</si>
  <si>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</si>
  <si>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</si>
  <si>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</si>
  <si>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</si>
  <si>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</si>
  <si>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</si>
  <si>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</si>
  <si>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</si>
  <si>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</si>
  <si>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</si>
  <si>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</si>
  <si>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</si>
  <si>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</si>
  <si>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</si>
  <si>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</si>
  <si>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</si>
  <si>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</si>
  <si>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</si>
  <si>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</si>
  <si>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</si>
  <si>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</si>
  <si>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</si>
  <si>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</si>
  <si>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</si>
  <si>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</si>
  <si>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</si>
  <si>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</si>
  <si>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</si>
  <si>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</si>
  <si>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</si>
  <si>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</si>
  <si>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</si>
  <si>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</si>
  <si>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</si>
  <si>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</si>
  <si>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</si>
  <si>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</si>
  <si>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</si>
  <si>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</si>
  <si>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</si>
  <si>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</si>
  <si>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</si>
  <si>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</si>
  <si>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</si>
  <si>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</si>
  <si>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</si>
  <si>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</si>
  <si>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</si>
  <si>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</si>
  <si>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</si>
  <si>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</si>
  <si>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</si>
  <si>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</si>
  <si>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</si>
  <si>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</si>
  <si>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</si>
  <si>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</si>
  <si>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</si>
  <si>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</si>
  <si>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</si>
  <si>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</si>
  <si>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</si>
  <si>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</si>
  <si>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</si>
  <si>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</si>
  <si>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</si>
  <si>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</si>
  <si>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</si>
  <si>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</si>
  <si>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</si>
  <si>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</si>
  <si>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</si>
  <si>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</si>
  <si>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</si>
  <si>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</si>
  <si>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</si>
  <si>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</si>
  <si>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</si>
  <si>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</si>
  <si>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</si>
  <si>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</si>
  <si>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</si>
  <si>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</si>
  <si>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</si>
  <si>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</si>
  <si>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</si>
  <si>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</si>
  <si>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</si>
  <si>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</si>
  <si>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</si>
  <si>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</si>
  <si>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</si>
  <si>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</si>
  <si>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</si>
  <si>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</si>
  <si>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</si>
  <si>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</si>
  <si>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</si>
  <si>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</si>
  <si>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</si>
  <si>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</si>
  <si>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</si>
  <si>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</si>
  <si>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</si>
  <si>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</si>
  <si>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</si>
  <si>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</si>
  <si>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</si>
  <si>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</si>
  <si>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</si>
  <si>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</si>
  <si>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</si>
  <si>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</si>
  <si>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</si>
  <si>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</si>
  <si>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</si>
  <si>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</si>
  <si>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</si>
  <si>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</si>
  <si>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</si>
  <si>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</si>
  <si>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</si>
  <si>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</si>
  <si>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</si>
  <si>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</si>
  <si>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</si>
  <si>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</si>
  <si>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</si>
  <si>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</si>
  <si>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</si>
  <si>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</si>
  <si>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</si>
  <si>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</si>
  <si>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</si>
  <si>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</si>
  <si>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</si>
  <si>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</si>
  <si>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</si>
  <si>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</si>
  <si>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</si>
  <si>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</si>
  <si>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</si>
  <si>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</si>
  <si>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</si>
  <si>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</si>
  <si>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</si>
  <si>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</si>
  <si>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</si>
  <si>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</si>
  <si>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</si>
  <si>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</si>
  <si>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</si>
  <si>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</si>
  <si>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</si>
  <si>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</si>
  <si>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</si>
  <si>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</si>
  <si>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</si>
  <si>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</si>
  <si>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</si>
  <si>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</si>
  <si>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</si>
  <si>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</si>
  <si>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</si>
  <si>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</si>
  <si>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</si>
  <si>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</si>
  <si>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</si>
  <si>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</si>
  <si>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</si>
  <si>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</si>
  <si>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</si>
  <si>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</si>
  <si>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</si>
  <si>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</si>
  <si>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</si>
  <si>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</si>
  <si>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</si>
  <si>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</si>
  <si>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</si>
  <si>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</si>
  <si>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</si>
  <si>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</si>
  <si>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</si>
  <si>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</si>
  <si>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</si>
  <si>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</si>
  <si>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</si>
  <si>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</si>
  <si>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</si>
  <si>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</si>
  <si>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</si>
  <si>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</si>
  <si>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</si>
  <si>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</si>
  <si>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</si>
  <si>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</si>
  <si>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</si>
  <si>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</si>
  <si>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</si>
  <si>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</si>
  <si>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</si>
  <si>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</si>
  <si>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</si>
  <si>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</si>
  <si>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</si>
  <si>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</si>
  <si>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</si>
  <si>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</si>
  <si>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</si>
  <si>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</si>
  <si>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</si>
  <si>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</si>
  <si>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</si>
  <si>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</si>
  <si>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</si>
  <si>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</si>
  <si>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</si>
  <si>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</si>
  <si>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</si>
  <si>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</si>
  <si>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</si>
  <si>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</si>
  <si>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</si>
  <si>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</si>
  <si>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</si>
  <si>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</si>
  <si>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</si>
  <si>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</si>
  <si>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</si>
  <si>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</si>
  <si>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</si>
  <si>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</si>
  <si>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</si>
  <si>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</si>
  <si>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</si>
  <si>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</si>
  <si>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</si>
  <si>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</si>
  <si>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</si>
  <si>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</si>
  <si>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</si>
  <si>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</si>
  <si>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</si>
  <si>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</si>
  <si>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</si>
  <si>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</si>
  <si>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</si>
  <si>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</si>
  <si>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</si>
  <si>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</si>
  <si>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</si>
  <si>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</si>
  <si>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</si>
  <si>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</si>
  <si>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</si>
  <si>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</si>
  <si>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</si>
  <si>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</si>
  <si>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</si>
  <si>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</si>
  <si>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</si>
  <si>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</si>
  <si>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</si>
  <si>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</si>
  <si>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</si>
  <si>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</si>
  <si>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</si>
  <si>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</si>
  <si>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</si>
  <si>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</si>
  <si>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</si>
  <si>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</si>
  <si>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</si>
  <si>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</si>
  <si>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</si>
  <si>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</si>
  <si>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</si>
  <si>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</si>
  <si>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</si>
  <si>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</si>
  <si>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</si>
  <si>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</si>
  <si>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</si>
  <si>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</si>
  <si>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</si>
  <si>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</si>
  <si>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</si>
  <si>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</si>
  <si>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</si>
  <si>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</si>
  <si>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</si>
  <si>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</si>
  <si>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</si>
  <si>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</si>
  <si>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</si>
  <si>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</si>
  <si>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</si>
  <si>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</si>
  <si>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</si>
  <si>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</si>
  <si>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</si>
  <si>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</si>
  <si>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</si>
  <si>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</si>
  <si>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</si>
  <si>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</si>
  <si>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</si>
  <si>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</si>
  <si>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</si>
  <si>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</si>
  <si>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</si>
  <si>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</si>
  <si>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</si>
  <si>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</si>
  <si>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</si>
  <si>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</si>
  <si>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</si>
  <si>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</si>
  <si>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</si>
  <si>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</si>
  <si>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</si>
  <si>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</si>
  <si>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</si>
  <si>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</si>
  <si>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</si>
  <si>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</si>
  <si>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</si>
  <si>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</si>
  <si>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</si>
  <si>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</si>
  <si>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</si>
  <si>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</si>
  <si>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</si>
  <si>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</si>
  <si>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</si>
  <si>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</si>
  <si>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</si>
  <si>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</si>
  <si>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</si>
  <si>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</si>
  <si>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</si>
  <si>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</si>
  <si>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</si>
  <si>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</si>
  <si>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</si>
  <si>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</si>
  <si>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</si>
  <si>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</si>
  <si>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</si>
  <si>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</si>
  <si>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</si>
  <si>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</si>
  <si>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</si>
  <si>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</si>
  <si>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</si>
  <si>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</si>
  <si>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</si>
  <si>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</si>
  <si>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</si>
  <si>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</si>
  <si>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</si>
  <si>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</si>
  <si>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</si>
  <si>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</si>
  <si>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</si>
  <si>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</si>
  <si>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</si>
  <si>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</si>
  <si>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</si>
  <si>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</si>
  <si>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</si>
  <si>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</si>
  <si>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</si>
  <si>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</si>
  <si>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</si>
  <si>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</si>
  <si>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</si>
  <si>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</si>
  <si>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</si>
  <si>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</si>
  <si>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</si>
  <si>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</si>
  <si>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</si>
  <si>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</si>
  <si>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</si>
  <si>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</si>
  <si>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</si>
  <si>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</si>
  <si>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</si>
  <si>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</si>
  <si>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</si>
  <si>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</si>
  <si>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</si>
  <si>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</si>
  <si>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</si>
  <si>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</si>
  <si>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</si>
  <si>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</si>
  <si>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</si>
  <si>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</si>
  <si>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</si>
  <si>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</si>
  <si>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</si>
  <si>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</si>
  <si>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</si>
  <si>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</si>
  <si>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</si>
  <si>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</si>
  <si>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</si>
  <si>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</si>
  <si>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</si>
  <si>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</si>
  <si>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</si>
  <si>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</si>
  <si>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</si>
  <si>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</si>
  <si>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</si>
  <si>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</si>
  <si>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</si>
  <si>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</si>
  <si>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</si>
  <si>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</si>
  <si>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</si>
  <si>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</si>
  <si>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</si>
  <si>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</si>
  <si>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</si>
  <si>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</si>
  <si>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</si>
  <si>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</si>
  <si>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</si>
  <si>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</si>
  <si>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</si>
  <si>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</si>
  <si>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</si>
  <si>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</si>
  <si>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</si>
  <si>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</si>
  <si>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</si>
  <si>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</si>
  <si>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</si>
  <si>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</si>
  <si>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</si>
  <si>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</si>
  <si>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</si>
  <si>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</si>
  <si>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</si>
  <si>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</si>
  <si>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</si>
  <si>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</si>
  <si>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</si>
  <si>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</si>
  <si>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</si>
  <si>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</si>
  <si>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</si>
  <si>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</si>
  <si>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</si>
  <si>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</si>
  <si>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</si>
  <si>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</si>
  <si>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</si>
  <si>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</si>
  <si>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</si>
  <si>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</si>
  <si>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</si>
  <si>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</si>
  <si>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</si>
  <si>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</si>
  <si>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</si>
  <si>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</si>
  <si>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</si>
  <si>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</si>
  <si>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</si>
  <si>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</si>
  <si>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</si>
  <si>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</si>
  <si>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</si>
  <si>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</si>
  <si>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</si>
  <si>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</si>
  <si>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</si>
  <si>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</si>
  <si>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</si>
  <si>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</si>
  <si>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</si>
  <si>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</si>
  <si>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</si>
  <si>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</si>
  <si>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</si>
  <si>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</si>
  <si>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</si>
  <si>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</si>
  <si>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</si>
  <si>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</si>
  <si>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</si>
  <si>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</si>
  <si>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</si>
  <si>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</si>
  <si>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</si>
  <si>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</si>
  <si>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</si>
  <si>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</si>
  <si>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</si>
  <si>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</si>
  <si>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</si>
  <si>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</si>
  <si>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</si>
  <si>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</si>
  <si>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</si>
  <si>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</si>
  <si>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</si>
  <si>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</si>
  <si>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</si>
  <si>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</si>
  <si>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</si>
  <si>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</si>
  <si>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</si>
  <si>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</si>
  <si>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</si>
  <si>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</si>
  <si>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</si>
  <si>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</si>
  <si>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</si>
  <si>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</si>
  <si>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</si>
  <si>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</si>
  <si>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</si>
  <si>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</si>
  <si>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</si>
  <si>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</si>
  <si>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</si>
  <si>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</si>
  <si>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</si>
  <si>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</si>
  <si>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</si>
  <si>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</si>
  <si>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</si>
  <si>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</si>
  <si>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</si>
  <si>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</si>
  <si>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</si>
  <si>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</si>
  <si>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</si>
  <si>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</si>
  <si>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</si>
  <si>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</si>
  <si>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</si>
  <si>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</si>
  <si>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</si>
  <si>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</si>
  <si>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</si>
  <si>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</si>
  <si>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</si>
  <si>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</si>
  <si>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</si>
  <si>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</si>
  <si>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</si>
  <si>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</si>
  <si>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</si>
  <si>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</si>
  <si>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</si>
  <si>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</si>
  <si>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</si>
  <si>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</si>
  <si>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</si>
  <si>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</si>
  <si>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</si>
  <si>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</si>
  <si>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</si>
  <si>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</si>
  <si>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</si>
  <si>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</si>
  <si>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</si>
  <si>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</si>
  <si>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</si>
  <si>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</si>
  <si>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</si>
  <si>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</si>
  <si>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</si>
  <si>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</si>
  <si>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</si>
  <si>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</si>
  <si>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</si>
  <si>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</si>
  <si>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</si>
  <si>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</si>
  <si>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</si>
  <si>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</si>
  <si>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</si>
  <si>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</si>
  <si>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</si>
  <si>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</si>
  <si>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</si>
  <si>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</si>
  <si>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</si>
  <si>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</si>
  <si>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</si>
  <si>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</si>
  <si>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</si>
  <si>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</si>
  <si>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</si>
  <si>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</si>
  <si>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</si>
  <si>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</si>
  <si>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</si>
  <si>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</si>
  <si>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</si>
  <si>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</si>
  <si>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</si>
  <si>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</si>
  <si>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</si>
  <si>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</si>
  <si>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</si>
  <si>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</si>
  <si>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</si>
  <si>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</si>
  <si>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</si>
  <si>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</si>
  <si>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</si>
  <si>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</si>
  <si>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</si>
  <si>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</si>
  <si>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</si>
  <si>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</si>
  <si>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</si>
  <si>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</si>
  <si>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</si>
  <si>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</si>
  <si>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</si>
  <si>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</si>
  <si>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</si>
  <si>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</si>
  <si>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</si>
  <si>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</si>
  <si>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</si>
  <si>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</si>
  <si>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</si>
  <si>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</si>
  <si>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</si>
  <si>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</si>
  <si>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</si>
  <si>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</si>
  <si>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</si>
  <si>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</si>
  <si>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</si>
  <si>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</si>
  <si>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</si>
  <si>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</si>
  <si>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</si>
  <si>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</si>
  <si>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</si>
  <si>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</si>
  <si>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</si>
  <si>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</si>
  <si>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</si>
  <si>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</si>
  <si>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</si>
  <si>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</si>
  <si>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</si>
  <si>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</si>
  <si>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</si>
  <si>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</si>
  <si>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</si>
  <si>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</si>
  <si>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</si>
  <si>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</si>
  <si>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</si>
  <si>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</si>
  <si>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</si>
  <si>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</si>
  <si>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</si>
  <si>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</si>
  <si>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</si>
  <si>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</si>
  <si>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</si>
  <si>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</si>
  <si>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</si>
  <si>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</si>
  <si>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</si>
  <si>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</si>
  <si>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</si>
  <si>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</si>
  <si>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</si>
  <si>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</si>
  <si>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</si>
  <si>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</si>
  <si>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</si>
  <si>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</si>
  <si>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</si>
  <si>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</si>
  <si>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</si>
  <si>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</si>
  <si>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</si>
  <si>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</si>
  <si>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</si>
  <si>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</si>
  <si>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</si>
  <si>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</si>
  <si>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</si>
  <si>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</si>
  <si>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</si>
  <si>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</si>
  <si>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</si>
  <si>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</si>
  <si>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</si>
  <si>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</si>
  <si>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</si>
  <si>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</si>
  <si>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</si>
  <si>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</si>
  <si>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</si>
  <si>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</si>
  <si>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</si>
  <si>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</si>
  <si>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</si>
  <si>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</si>
  <si>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</si>
  <si>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</si>
  <si>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</si>
  <si>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</si>
  <si>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</si>
  <si>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</si>
  <si>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</si>
  <si>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</si>
  <si>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</si>
  <si>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</si>
  <si>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</si>
  <si>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</si>
  <si>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</si>
  <si>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</si>
  <si>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</si>
  <si>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</si>
  <si>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</si>
  <si>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</si>
  <si>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</si>
  <si>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</si>
  <si>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</si>
  <si>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</si>
  <si>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</si>
  <si>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</si>
  <si>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</si>
  <si>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</si>
  <si>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</si>
  <si>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</si>
  <si>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</si>
  <si>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</si>
  <si>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</si>
  <si>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</si>
  <si>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</si>
  <si>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</si>
  <si>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</si>
  <si>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</si>
  <si>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</si>
  <si>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</si>
  <si>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</si>
  <si>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</si>
  <si>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</si>
  <si>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</si>
  <si>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</si>
  <si>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</si>
  <si>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</si>
  <si>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</si>
  <si>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</si>
  <si>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</si>
  <si>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</si>
  <si>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</si>
  <si>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</si>
  <si>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</si>
  <si>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</si>
  <si>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</si>
  <si>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</si>
  <si>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</si>
  <si>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</si>
  <si>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</si>
  <si>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</si>
  <si>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</si>
  <si>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</si>
  <si>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</si>
  <si>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</si>
  <si>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</si>
  <si>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</si>
  <si>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</si>
  <si>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</si>
  <si>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</si>
  <si>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</si>
  <si>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</si>
  <si>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</si>
  <si>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</si>
  <si>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</si>
  <si>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</si>
  <si>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</si>
  <si>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</si>
  <si>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</si>
  <si>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</si>
  <si>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</si>
  <si>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</si>
  <si>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</si>
  <si>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</si>
  <si>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</si>
  <si>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</si>
  <si>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</si>
  <si>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</si>
  <si>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</si>
  <si>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</si>
  <si>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</si>
  <si>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</si>
  <si>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</si>
  <si>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</si>
  <si>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</si>
  <si>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</si>
  <si>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</si>
  <si>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</si>
  <si>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</si>
  <si>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</si>
  <si>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</si>
  <si>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</si>
  <si>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</si>
  <si>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</si>
  <si>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</si>
  <si>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</si>
  <si>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</si>
  <si>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</si>
  <si>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</si>
  <si>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</si>
  <si>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</si>
  <si>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</si>
  <si>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</si>
  <si>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</si>
  <si>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</si>
  <si>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</si>
  <si>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</si>
  <si>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</si>
  <si>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</si>
  <si>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</si>
  <si>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</si>
  <si>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</si>
  <si>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</si>
  <si>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</si>
  <si>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</si>
  <si>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</si>
  <si>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</si>
  <si>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</si>
  <si>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</si>
  <si>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</si>
  <si>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</si>
  <si>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</si>
  <si>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</si>
  <si>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</si>
  <si>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</si>
  <si>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</si>
  <si>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</si>
  <si>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</si>
  <si>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</si>
  <si>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</si>
  <si>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</si>
  <si>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</si>
  <si>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</si>
  <si>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</si>
  <si>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</si>
  <si>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</si>
  <si>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</si>
  <si>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</si>
  <si>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</si>
  <si>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</si>
  <si>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</si>
  <si>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</si>
  <si>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</si>
  <si>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</si>
  <si>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</si>
  <si>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</si>
  <si>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</si>
  <si>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</si>
  <si>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</si>
  <si>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</si>
  <si>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</si>
  <si>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</si>
  <si>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</si>
  <si>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</si>
  <si>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</si>
  <si>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</si>
  <si>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</si>
  <si>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</si>
  <si>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</si>
  <si>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</si>
  <si>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</si>
  <si>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</si>
  <si>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</si>
  <si>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</si>
  <si>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</si>
  <si>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</si>
  <si>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</si>
  <si>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</si>
  <si>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</si>
  <si>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</si>
  <si>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</si>
  <si>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</si>
  <si>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</si>
  <si>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</si>
  <si>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</si>
  <si>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</si>
  <si>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</si>
  <si>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</si>
  <si>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</si>
  <si>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</si>
  <si>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</si>
  <si>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</si>
  <si>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</si>
  <si>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</si>
  <si>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</si>
  <si>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</si>
  <si>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</si>
  <si>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</si>
  <si>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</si>
  <si>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</si>
  <si>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</si>
  <si>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</si>
  <si>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</si>
  <si>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</si>
  <si>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</si>
  <si>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</si>
  <si>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</si>
  <si>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</si>
  <si>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</si>
  <si>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</si>
  <si>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</si>
  <si>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</si>
  <si>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</si>
  <si>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</si>
  <si>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</si>
  <si>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</si>
  <si>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</si>
  <si>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</si>
  <si>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</si>
  <si>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</si>
  <si>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</si>
  <si>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</si>
  <si>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</si>
  <si>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</si>
  <si>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</si>
  <si>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</si>
  <si>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</si>
  <si>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</si>
  <si>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</si>
  <si>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</si>
  <si>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</si>
  <si>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</si>
  <si>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</si>
  <si>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</si>
  <si>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</si>
  <si>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</si>
  <si>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</si>
  <si>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</si>
  <si>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</si>
  <si>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</si>
  <si>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</si>
  <si>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</si>
  <si>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</si>
  <si>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</si>
  <si>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</si>
  <si>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</si>
  <si>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</si>
  <si>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</si>
  <si>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</si>
  <si>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</si>
  <si>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</si>
  <si>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</si>
  <si>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</si>
  <si>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</si>
  <si>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</si>
  <si>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</si>
  <si>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</si>
  <si>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</si>
  <si>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</si>
  <si>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</si>
  <si>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</si>
  <si>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</si>
  <si>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</si>
  <si>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</si>
  <si>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</si>
  <si>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</si>
  <si>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</si>
  <si>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</si>
  <si>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</si>
  <si>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</si>
  <si>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</si>
  <si>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</si>
  <si>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</si>
  <si>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</si>
  <si>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</si>
  <si>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</si>
  <si>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</si>
  <si>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</si>
  <si>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</si>
  <si>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</si>
  <si>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</si>
  <si>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</si>
  <si>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</si>
  <si>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</si>
  <si>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</si>
  <si>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</si>
  <si>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</si>
  <si>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</si>
  <si>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</si>
  <si>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</si>
  <si>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</si>
  <si>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</si>
  <si>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</si>
  <si>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</si>
  <si>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</si>
  <si>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</si>
  <si>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</si>
  <si>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</si>
  <si>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</si>
  <si>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</si>
  <si>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</si>
  <si>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</si>
  <si>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</si>
  <si>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</si>
  <si>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</si>
  <si>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</si>
  <si>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</si>
  <si>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</si>
  <si>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</si>
  <si>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</si>
  <si>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</si>
  <si>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</si>
  <si>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</si>
  <si>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</si>
  <si>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</si>
  <si>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</si>
  <si>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</si>
  <si>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</si>
  <si>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</si>
  <si>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</si>
  <si>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</si>
  <si>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</si>
  <si>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</si>
  <si>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</si>
  <si>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</si>
  <si>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</si>
  <si>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</si>
  <si>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</si>
  <si>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</si>
  <si>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</si>
  <si>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</si>
  <si>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</si>
  <si>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</si>
  <si>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</si>
  <si>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</si>
  <si>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</si>
  <si>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</si>
  <si>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</si>
  <si>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</si>
  <si>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</si>
  <si>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</si>
  <si>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</si>
  <si>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</si>
  <si>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</si>
  <si>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</si>
  <si>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</si>
  <si>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</si>
  <si>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</si>
  <si>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</si>
  <si>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</si>
  <si>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</si>
  <si>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</si>
  <si>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</si>
  <si>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</si>
  <si>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</si>
  <si>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</si>
  <si>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</si>
  <si>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</si>
  <si>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</si>
  <si>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</si>
  <si>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</si>
  <si>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</si>
  <si>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</si>
  <si>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</si>
  <si>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</si>
  <si>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</si>
  <si>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</si>
  <si>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</si>
  <si>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</si>
  <si>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</si>
  <si>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</si>
  <si>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</si>
  <si>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</si>
  <si>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</si>
  <si>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</si>
  <si>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</si>
  <si>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</si>
  <si>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</si>
  <si>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</si>
  <si>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</si>
  <si>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</si>
  <si>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</si>
  <si>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</si>
  <si>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</si>
  <si>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</si>
  <si>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</si>
  <si>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</si>
  <si>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</si>
  <si>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</si>
  <si>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</si>
  <si>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</si>
  <si>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</si>
  <si>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</si>
  <si>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</si>
  <si>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</si>
  <si>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</si>
  <si>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</si>
  <si>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</si>
  <si>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</si>
  <si>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</si>
  <si>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</si>
  <si>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</si>
  <si>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</si>
  <si>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</si>
  <si>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</si>
  <si>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</si>
  <si>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</si>
  <si>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</si>
  <si>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</si>
  <si>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</si>
  <si>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</si>
  <si>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</si>
  <si>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</si>
  <si>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</si>
  <si>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</si>
  <si>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</si>
  <si>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</si>
  <si>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</si>
  <si>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</si>
  <si>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</si>
  <si>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</si>
  <si>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</si>
  <si>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</si>
  <si>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</si>
  <si>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</si>
  <si>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</si>
  <si>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</si>
  <si>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</si>
  <si>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</si>
  <si>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</si>
  <si>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</si>
  <si>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</si>
  <si>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</si>
  <si>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</si>
  <si>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</si>
  <si>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</si>
  <si>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</si>
  <si>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</si>
  <si>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</si>
  <si>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</si>
  <si>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</si>
  <si>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</si>
  <si>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</si>
  <si>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</si>
  <si>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</si>
  <si>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</si>
  <si>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</si>
  <si>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</si>
  <si>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</si>
  <si>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</si>
  <si>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</si>
  <si>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</si>
  <si>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</si>
  <si>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</si>
  <si>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</si>
  <si>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</si>
  <si>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</si>
  <si>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</si>
  <si>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</si>
  <si>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</si>
  <si>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</si>
  <si>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</si>
  <si>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</si>
  <si>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</si>
  <si>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</si>
  <si>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</si>
  <si>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</si>
  <si>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</si>
  <si>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</si>
  <si>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</si>
  <si>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</si>
  <si>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</si>
  <si>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</si>
  <si>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</si>
  <si>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</si>
  <si>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</si>
  <si>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</si>
  <si>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</si>
  <si>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</si>
  <si>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</si>
  <si>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</si>
  <si>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</si>
  <si>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</si>
  <si>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</si>
  <si>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</si>
  <si>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</si>
  <si>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</si>
  <si>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</si>
  <si>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</si>
  <si>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</si>
  <si>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</si>
  <si>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</si>
  <si>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</si>
  <si>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</si>
  <si>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</si>
  <si>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</si>
  <si>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</si>
  <si>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</si>
  <si>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</si>
  <si>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</si>
  <si>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</si>
  <si>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</si>
  <si>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</si>
  <si>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</si>
  <si>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</si>
  <si>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</si>
  <si>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</si>
  <si>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</si>
  <si>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</si>
  <si>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</si>
  <si>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</si>
  <si>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</si>
  <si>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</si>
  <si>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</si>
  <si>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</si>
  <si>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</si>
  <si>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</si>
  <si>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</si>
  <si>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</si>
  <si>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</si>
  <si>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</si>
  <si>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</si>
  <si>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</si>
  <si>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</si>
  <si>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</si>
  <si>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</si>
  <si>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</si>
  <si>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</si>
  <si>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</si>
  <si>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</si>
  <si>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</si>
  <si>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</si>
  <si>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</si>
  <si>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</si>
  <si>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</si>
  <si>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</si>
  <si>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</si>
  <si>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</si>
  <si>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</si>
  <si>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</si>
  <si>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</si>
  <si>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</si>
  <si>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</si>
  <si>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</si>
  <si>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</si>
  <si>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</si>
  <si>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</si>
  <si>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</si>
  <si>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</si>
  <si>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</si>
  <si>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</si>
  <si>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</si>
  <si>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</si>
  <si>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</si>
  <si>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</si>
  <si>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</si>
  <si>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</si>
  <si>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</si>
  <si>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</si>
  <si>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</si>
  <si>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</si>
  <si>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</si>
  <si>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</si>
  <si>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</si>
  <si>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</si>
  <si>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</si>
  <si>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</si>
  <si>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</si>
  <si>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</si>
  <si>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</si>
  <si>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</si>
  <si>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</si>
  <si>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</si>
  <si>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</si>
  <si>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</si>
  <si>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</si>
  <si>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</si>
  <si>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</si>
  <si>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</si>
  <si>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</si>
  <si>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</si>
  <si>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</si>
  <si>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</si>
  <si>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</si>
  <si>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</si>
  <si>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</si>
  <si>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</si>
  <si>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</si>
  <si>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</si>
  <si>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</si>
  <si>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</si>
  <si>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</si>
  <si>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</si>
  <si>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</si>
  <si>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</si>
  <si>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</si>
  <si>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</si>
  <si>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</si>
  <si>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</si>
  <si>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</si>
  <si>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</si>
  <si>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</si>
  <si>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</si>
  <si>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</si>
  <si>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</si>
  <si>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</si>
  <si>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</si>
  <si>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</si>
  <si>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</si>
  <si>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</si>
  <si>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</si>
  <si>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</si>
  <si>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</si>
  <si>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</si>
  <si>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</si>
  <si>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</si>
  <si>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</si>
  <si>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</si>
  <si>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</si>
  <si>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</si>
  <si>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</si>
  <si>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</si>
  <si>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</si>
  <si>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</si>
  <si>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</si>
  <si>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</si>
  <si>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</si>
  <si>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</si>
  <si>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</si>
  <si>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</si>
  <si>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</si>
  <si>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</si>
  <si>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</si>
  <si>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</si>
  <si>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</si>
  <si>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</si>
  <si>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</si>
  <si>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</si>
  <si>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</si>
  <si>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</si>
  <si>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</si>
  <si>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</si>
  <si>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</si>
  <si>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</si>
  <si>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</si>
  <si>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</si>
  <si>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</si>
  <si>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</si>
  <si>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</si>
  <si>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</si>
  <si>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</si>
  <si>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</si>
  <si>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</si>
  <si>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</si>
  <si>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</si>
  <si>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</si>
  <si>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</si>
  <si>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</si>
  <si>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</si>
  <si>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</si>
  <si>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</si>
  <si>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</si>
  <si>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</si>
  <si>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</si>
  <si>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</si>
  <si>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</si>
  <si>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</si>
  <si>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</si>
  <si>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</si>
  <si>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</si>
  <si>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</si>
  <si>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</si>
  <si>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</si>
  <si>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</si>
  <si>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</si>
  <si>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</si>
  <si>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</si>
  <si>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</si>
  <si>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</si>
  <si>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</si>
  <si>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</si>
  <si>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</si>
  <si>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</si>
  <si>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</si>
  <si>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</si>
  <si>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</si>
  <si>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</si>
  <si>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</si>
  <si>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</si>
  <si>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</si>
  <si>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</si>
  <si>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</si>
  <si>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</si>
  <si>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</si>
  <si>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</si>
  <si>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</si>
  <si>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</si>
  <si>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</si>
  <si>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</si>
  <si>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</si>
  <si>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</si>
  <si>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</si>
  <si>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</si>
  <si>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</si>
  <si>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</si>
  <si>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</si>
  <si>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</si>
  <si>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</si>
  <si>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</si>
  <si>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</si>
  <si>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</si>
  <si>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</si>
  <si>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</si>
  <si>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</si>
  <si>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</si>
  <si>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</si>
  <si>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</si>
  <si>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</si>
  <si>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</si>
  <si>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</si>
  <si>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</si>
  <si>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</si>
  <si>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</si>
  <si>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</si>
  <si>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</si>
  <si>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</si>
  <si>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</si>
  <si>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</si>
  <si>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</si>
  <si>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</si>
  <si>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</si>
  <si>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</si>
  <si>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</si>
  <si>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</si>
  <si>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</si>
  <si>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</si>
  <si>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</si>
  <si>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</si>
  <si>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</si>
  <si>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</si>
  <si>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</si>
  <si>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</si>
  <si>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</si>
  <si>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</si>
  <si>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</si>
  <si>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</si>
  <si>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</si>
  <si>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</si>
  <si>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</si>
  <si>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</si>
  <si>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</si>
  <si>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</si>
  <si>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</si>
  <si>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</si>
  <si>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</si>
  <si>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</si>
  <si>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</si>
  <si>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</si>
  <si>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</si>
  <si>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</si>
  <si>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</si>
  <si>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</si>
  <si>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</si>
  <si>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</si>
  <si>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</si>
  <si>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</si>
  <si>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</si>
  <si>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</si>
  <si>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</si>
  <si>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</si>
  <si>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</si>
  <si>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</si>
  <si>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</si>
  <si>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</si>
  <si>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</si>
  <si>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</si>
  <si>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</si>
  <si>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</si>
  <si>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</si>
  <si>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</si>
  <si>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</si>
  <si>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</si>
  <si>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</si>
  <si>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</si>
  <si>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</si>
  <si>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</si>
  <si>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</si>
  <si>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</si>
  <si>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</si>
  <si>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</si>
  <si>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</si>
  <si>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</si>
  <si>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</si>
  <si>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</si>
  <si>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</si>
  <si>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</si>
  <si>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</si>
  <si>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</si>
  <si>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</si>
  <si>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</si>
  <si>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</si>
  <si>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</si>
  <si>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</si>
  <si>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</si>
  <si>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</si>
  <si>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</si>
  <si>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</si>
  <si>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</si>
  <si>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</si>
  <si>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</si>
  <si>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</si>
  <si>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</si>
  <si>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</si>
  <si>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</si>
  <si>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</si>
  <si>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</si>
  <si>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</si>
  <si>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</si>
  <si>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</si>
  <si>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</si>
  <si>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</si>
  <si>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</si>
  <si>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</si>
  <si>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</si>
  <si>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</si>
  <si>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</si>
  <si>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</si>
  <si>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</si>
  <si>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</si>
  <si>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</si>
  <si>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</si>
  <si>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</si>
  <si>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</si>
  <si>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</si>
  <si>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</si>
  <si>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</si>
  <si>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</si>
  <si>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</si>
  <si>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</si>
  <si>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</si>
  <si>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</si>
  <si>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</si>
  <si>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</si>
  <si>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</si>
  <si>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</si>
  <si>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</si>
  <si>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</si>
  <si>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</si>
  <si>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</si>
  <si>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</si>
  <si>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</si>
  <si>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</si>
  <si>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</si>
  <si>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</si>
  <si>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</si>
  <si>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</si>
  <si>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</si>
  <si>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</si>
  <si>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</si>
  <si>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</si>
  <si>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</si>
  <si>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</si>
  <si>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</si>
  <si>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</si>
  <si>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</si>
  <si>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</si>
  <si>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</si>
  <si>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</si>
  <si>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</si>
  <si>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</si>
  <si>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</si>
  <si>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</si>
  <si>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</si>
  <si>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</si>
  <si>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</si>
  <si>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</si>
  <si>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</si>
  <si>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</si>
  <si>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</si>
  <si>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</si>
  <si>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</si>
  <si>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</si>
  <si>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</si>
  <si>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</si>
  <si>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</si>
  <si>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</si>
  <si>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</si>
  <si>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</si>
  <si>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</si>
  <si>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</si>
  <si>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</si>
  <si>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</si>
  <si>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</si>
  <si>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</si>
  <si>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</si>
  <si>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</si>
  <si>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</si>
  <si>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</si>
  <si>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</si>
  <si>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</si>
  <si>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</si>
  <si>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</si>
  <si>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</si>
  <si>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</si>
  <si>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</si>
  <si>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</si>
  <si>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</si>
  <si>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</si>
  <si>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</si>
  <si>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</si>
  <si>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</si>
  <si>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</si>
  <si>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</si>
  <si>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</si>
  <si>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</si>
  <si>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</si>
  <si>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</si>
  <si>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</si>
  <si>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</si>
  <si>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</si>
  <si>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</si>
  <si>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</si>
  <si>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</si>
  <si>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</si>
  <si>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</si>
  <si>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</si>
  <si>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</si>
  <si>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</si>
  <si>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</si>
  <si>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</si>
  <si>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</si>
  <si>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</si>
  <si>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</si>
  <si>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</si>
  <si>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</si>
  <si>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</si>
  <si>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</si>
  <si>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</si>
  <si>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</si>
  <si>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</si>
  <si>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</si>
  <si>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</si>
  <si>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</si>
  <si>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</si>
  <si>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</si>
  <si>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</si>
  <si>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</si>
  <si>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</si>
  <si>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</si>
  <si>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</si>
  <si>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</si>
  <si>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</si>
  <si>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</si>
  <si>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</si>
  <si>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</si>
  <si>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</si>
  <si>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</si>
  <si>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</si>
  <si>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</si>
  <si>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</si>
  <si>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</si>
  <si>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</si>
  <si>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</si>
  <si>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</si>
  <si>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</si>
  <si>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</si>
  <si>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</si>
  <si>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</si>
  <si>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</si>
  <si>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</si>
  <si>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</si>
  <si>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</si>
  <si>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</si>
  <si>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</si>
  <si>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</si>
  <si>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</si>
  <si>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</si>
  <si>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</si>
  <si>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</si>
  <si>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</si>
  <si>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</si>
  <si>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</si>
  <si>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</si>
  <si>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</si>
  <si>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</si>
  <si>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</si>
  <si>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</si>
  <si>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</si>
  <si>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</si>
  <si>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</si>
  <si>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</si>
  <si>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</si>
  <si>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</si>
  <si>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</si>
  <si>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</si>
  <si>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</si>
  <si>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</si>
  <si>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</si>
  <si>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</si>
  <si>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</si>
  <si>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</si>
  <si>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</si>
  <si>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</si>
  <si>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</si>
  <si>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</si>
  <si>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</si>
  <si>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</si>
  <si>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</si>
  <si>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</si>
  <si>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</si>
  <si>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</si>
  <si>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</si>
  <si>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</si>
  <si>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</si>
  <si>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</si>
  <si>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</si>
  <si>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</si>
  <si>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</si>
  <si>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</si>
  <si>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</si>
  <si>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</si>
  <si>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</si>
  <si>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</si>
  <si>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</si>
  <si>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</si>
  <si>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</si>
  <si>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</si>
  <si>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</si>
  <si>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</si>
  <si>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</si>
  <si>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</si>
  <si>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</si>
  <si>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</si>
  <si>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</si>
  <si>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</si>
  <si>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</si>
  <si>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</si>
  <si>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</si>
  <si>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</si>
  <si>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</si>
  <si>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</si>
  <si>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</si>
  <si>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</si>
  <si>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</si>
  <si>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</si>
  <si>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</si>
  <si>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</si>
  <si>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</si>
  <si>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</si>
  <si>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</si>
  <si>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</si>
  <si>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</si>
  <si>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</si>
  <si>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</si>
  <si>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</si>
  <si>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</si>
  <si>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</si>
  <si>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</si>
  <si>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</si>
  <si>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</si>
  <si>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</si>
  <si>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</si>
  <si>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</si>
  <si>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</si>
  <si>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</si>
  <si>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</si>
  <si>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</si>
  <si>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</si>
  <si>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</si>
  <si>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</si>
  <si>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</si>
  <si>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</si>
  <si>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</si>
  <si>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</si>
  <si>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</si>
  <si>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</si>
  <si>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</si>
  <si>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</si>
  <si>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</si>
  <si>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</si>
  <si>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</si>
  <si>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</si>
  <si>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</si>
  <si>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</si>
  <si>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</si>
  <si>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</si>
  <si>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</si>
  <si>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</si>
  <si>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</si>
  <si>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</si>
  <si>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</si>
  <si>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</si>
  <si>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</si>
  <si>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</si>
  <si>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</si>
  <si>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</si>
  <si>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</si>
  <si>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</si>
  <si>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</si>
  <si>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</si>
  <si>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</si>
  <si>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</si>
  <si>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</si>
  <si>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</si>
  <si>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</si>
  <si>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</si>
  <si>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</si>
  <si>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</si>
  <si>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</si>
  <si>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</si>
  <si>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</si>
  <si>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</si>
  <si>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</si>
  <si>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</si>
  <si>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</si>
  <si>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</si>
  <si>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</si>
  <si>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</si>
  <si>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</si>
  <si>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</si>
  <si>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</si>
  <si>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</si>
  <si>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</si>
  <si>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</si>
  <si>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</si>
  <si>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</si>
  <si>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</si>
  <si>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</si>
  <si>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</si>
  <si>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</si>
  <si>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</si>
  <si>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</si>
  <si>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</si>
  <si>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</si>
  <si>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</si>
  <si>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</si>
  <si>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</si>
  <si>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</si>
  <si>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</si>
  <si>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</si>
  <si>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</si>
  <si>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</si>
  <si>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</si>
  <si>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</si>
  <si>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</si>
  <si>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</si>
  <si>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</si>
  <si>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</si>
  <si>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</si>
  <si>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</si>
  <si>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</si>
  <si>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</si>
  <si>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</si>
  <si>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</si>
  <si>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</si>
  <si>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</si>
  <si>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</si>
  <si>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</si>
  <si>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</si>
  <si>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</si>
  <si>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</si>
  <si>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</si>
  <si>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</si>
  <si>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</si>
  <si>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</si>
  <si>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</si>
  <si>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</si>
  <si>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</si>
  <si>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</si>
  <si>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</si>
  <si>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</si>
  <si>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</si>
  <si>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</si>
  <si>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</si>
  <si>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</si>
  <si>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</si>
  <si>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</si>
  <si>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</si>
  <si>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</si>
  <si>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</si>
  <si>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</si>
  <si>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</si>
  <si>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</si>
  <si>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</si>
  <si>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</si>
  <si>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</si>
  <si>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</si>
  <si>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</si>
  <si>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</si>
  <si>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</si>
  <si>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</si>
  <si>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</si>
  <si>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</si>
  <si>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</si>
  <si>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</si>
  <si>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</si>
  <si>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</si>
  <si>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</si>
  <si>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</si>
  <si>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</si>
  <si>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</si>
  <si>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</si>
  <si>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</si>
  <si>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</si>
  <si>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</si>
  <si>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</si>
  <si>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</si>
  <si>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</si>
  <si>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</si>
  <si>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</si>
  <si>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</si>
  <si>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</si>
  <si>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</si>
  <si>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</si>
  <si>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</si>
  <si>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</si>
  <si>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</si>
  <si>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</si>
  <si>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</si>
  <si>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</si>
  <si>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</si>
  <si>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</si>
  <si>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</si>
  <si>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</si>
  <si>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</si>
  <si>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</si>
  <si>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</si>
  <si>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</si>
  <si>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</si>
  <si>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</si>
  <si>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</si>
  <si>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</si>
  <si>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</si>
  <si>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</si>
  <si>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</si>
  <si>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</si>
  <si>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</si>
  <si>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</si>
  <si>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</si>
  <si>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</si>
  <si>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</si>
  <si>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</si>
  <si>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</si>
  <si>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</si>
  <si>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</si>
  <si>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</si>
  <si>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</si>
  <si>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</si>
  <si>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</si>
  <si>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</si>
  <si>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</si>
  <si>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</si>
  <si>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</si>
  <si>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</si>
  <si>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</si>
  <si>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</si>
  <si>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</si>
  <si>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</si>
  <si>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</si>
  <si>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</si>
  <si>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</si>
  <si>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</si>
  <si>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</si>
  <si>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</si>
  <si>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</si>
  <si>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</si>
  <si>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</si>
  <si>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</si>
  <si>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</si>
  <si>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</si>
  <si>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</si>
  <si>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</si>
  <si>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</si>
  <si>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</si>
  <si>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</si>
  <si>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</si>
  <si>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</si>
  <si>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</si>
  <si>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</si>
  <si>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</si>
  <si>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</si>
  <si>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</si>
  <si>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</si>
  <si>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</si>
  <si>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</si>
  <si>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</si>
  <si>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</si>
  <si>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</si>
  <si>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</si>
  <si>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</si>
  <si>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</si>
  <si>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</si>
  <si>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</si>
  <si>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</si>
  <si>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</si>
  <si>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</si>
  <si>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</si>
  <si>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</si>
  <si>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</si>
  <si>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</si>
  <si>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</si>
  <si>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</si>
  <si>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</si>
  <si>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</si>
  <si>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</si>
  <si>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</si>
  <si>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</si>
  <si>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</si>
  <si>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</si>
  <si>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</si>
  <si>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</si>
  <si>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</si>
  <si>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</si>
  <si>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</si>
  <si>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</si>
  <si>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</si>
  <si>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</si>
  <si>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</si>
  <si>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</si>
  <si>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</si>
  <si>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</si>
  <si>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</si>
  <si>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</si>
  <si>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</si>
  <si>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</si>
  <si>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</si>
  <si>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</si>
  <si>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</si>
  <si>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</si>
  <si>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</si>
  <si>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</si>
  <si>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</si>
  <si>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</si>
  <si>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</si>
  <si>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</si>
  <si>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</si>
  <si>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</si>
  <si>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</si>
  <si>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</si>
  <si>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</si>
  <si>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</si>
  <si>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</si>
  <si>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</si>
  <si>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</si>
  <si>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</si>
  <si>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</si>
  <si>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</si>
  <si>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</si>
  <si>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</si>
  <si>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</si>
  <si>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</si>
  <si>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</si>
  <si>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</si>
  <si>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</si>
  <si>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</si>
  <si>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</si>
  <si>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</si>
  <si>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</si>
  <si>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</si>
  <si>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</si>
  <si>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</si>
  <si>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</si>
  <si>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</si>
  <si>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</si>
  <si>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</si>
  <si>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</si>
  <si>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</si>
  <si>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</si>
  <si>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</si>
  <si>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</si>
  <si>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</si>
  <si>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</si>
  <si>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</si>
  <si>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</si>
  <si>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</si>
  <si>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</si>
  <si>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</si>
  <si>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</si>
  <si>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</si>
  <si>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</si>
  <si>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</si>
  <si>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</si>
  <si>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</si>
  <si>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</si>
  <si>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</si>
  <si>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</si>
  <si>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</si>
  <si>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</si>
  <si>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</si>
  <si>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</si>
  <si>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</si>
  <si>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</si>
  <si>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</si>
  <si>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</si>
  <si>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</si>
  <si>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</si>
  <si>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</si>
  <si>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</si>
  <si>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</si>
  <si>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</si>
  <si>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</si>
  <si>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</si>
  <si>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</si>
  <si>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</si>
  <si>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</si>
  <si>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</si>
  <si>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</si>
  <si>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</si>
  <si>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</si>
  <si>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</si>
  <si>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</si>
  <si>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</si>
  <si>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</si>
  <si>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</si>
  <si>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</si>
  <si>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</si>
  <si>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</si>
  <si>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</si>
  <si>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</si>
  <si>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</si>
  <si>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</si>
  <si>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</si>
  <si>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</si>
  <si>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</si>
  <si>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</si>
  <si>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</si>
  <si>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</si>
  <si>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</si>
  <si>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</si>
  <si>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</si>
  <si>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</si>
  <si>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</si>
  <si>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</si>
  <si>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</si>
  <si>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</si>
  <si>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</si>
  <si>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</si>
  <si>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</si>
  <si>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</si>
  <si>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</si>
  <si>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</si>
  <si>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</si>
  <si>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</si>
  <si>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</si>
  <si>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</si>
  <si>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</si>
  <si>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</si>
  <si>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</si>
  <si>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</si>
  <si>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</si>
  <si>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</si>
  <si>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</si>
  <si>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</si>
  <si>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</si>
  <si>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</si>
  <si>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</si>
  <si>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</si>
  <si>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</si>
  <si>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</si>
  <si>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</si>
  <si>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</si>
  <si>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</si>
  <si>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</si>
  <si>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</si>
  <si>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</si>
  <si>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</si>
  <si>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</si>
  <si>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</si>
  <si>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</si>
  <si>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</si>
  <si>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</si>
  <si>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</si>
  <si>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</si>
  <si>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</si>
  <si>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</si>
  <si>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</si>
  <si>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</si>
  <si>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</si>
  <si>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</si>
  <si>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</si>
  <si>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</si>
  <si>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</si>
  <si>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</si>
  <si>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</si>
  <si>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</si>
  <si>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</si>
  <si>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</si>
  <si>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</si>
  <si>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</si>
  <si>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</si>
  <si>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</si>
  <si>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</si>
  <si>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</si>
  <si>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</si>
  <si>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</si>
  <si>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</si>
  <si>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</si>
  <si>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</si>
  <si>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</si>
  <si>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</si>
  <si>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</si>
  <si>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</si>
  <si>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</si>
  <si>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</si>
  <si>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</si>
  <si>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</si>
  <si>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</si>
  <si>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</si>
  <si>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</si>
  <si>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</si>
  <si>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</si>
  <si>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</si>
  <si>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</si>
  <si>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</si>
  <si>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</si>
  <si>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</si>
  <si>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</si>
  <si>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</si>
  <si>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</si>
  <si>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</si>
  <si>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</si>
  <si>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</si>
  <si>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</si>
  <si>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</si>
  <si>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</si>
  <si>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</si>
  <si>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</si>
  <si>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</si>
  <si>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</si>
  <si>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</si>
  <si>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</si>
  <si>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</si>
  <si>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</si>
  <si>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</si>
  <si>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</si>
  <si>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</si>
  <si>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</si>
  <si>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</si>
  <si>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</si>
  <si>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</si>
  <si>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</si>
  <si>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</si>
  <si>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</si>
  <si>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</si>
  <si>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</si>
  <si>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</si>
  <si>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</si>
  <si>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</si>
  <si>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</si>
  <si>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</si>
  <si>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</si>
  <si>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</si>
  <si>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</si>
  <si>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</si>
  <si>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</si>
  <si>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</si>
  <si>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</si>
  <si>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</si>
  <si>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</si>
  <si>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</si>
  <si>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</si>
  <si>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</si>
  <si>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</si>
  <si>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</si>
  <si>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</si>
  <si>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</si>
  <si>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</si>
  <si>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</si>
  <si>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</si>
  <si>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</si>
  <si>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</si>
  <si>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</si>
  <si>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</si>
  <si>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</si>
  <si>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</si>
  <si>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</si>
  <si>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</si>
  <si>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</si>
  <si>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</si>
  <si>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</si>
  <si>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</si>
  <si>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</si>
  <si>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</si>
  <si>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</si>
  <si>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</si>
  <si>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</si>
  <si>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</si>
  <si>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</si>
  <si>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</si>
  <si>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</si>
  <si>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</si>
  <si>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</si>
  <si>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</si>
  <si>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</si>
  <si>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</si>
  <si>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</si>
  <si>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</si>
  <si>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</si>
  <si>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</si>
  <si>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</si>
  <si>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</si>
  <si>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</si>
  <si>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</si>
  <si>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</si>
  <si>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</si>
  <si>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</si>
  <si>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</si>
  <si>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</si>
  <si>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</si>
  <si>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</si>
  <si>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</si>
  <si>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</si>
  <si>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</si>
  <si>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</si>
  <si>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</si>
  <si>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</si>
  <si>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</si>
  <si>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</si>
  <si>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</si>
  <si>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</si>
  <si>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</si>
  <si>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</si>
  <si>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</si>
  <si>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</si>
  <si>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</si>
  <si>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</si>
  <si>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</si>
  <si>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</si>
  <si>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</si>
  <si>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</si>
  <si>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</si>
  <si>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</si>
  <si>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</si>
  <si>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</si>
  <si>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</si>
  <si>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</si>
  <si>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</si>
  <si>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</si>
  <si>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</si>
  <si>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</si>
  <si>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</si>
  <si>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</si>
  <si>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</si>
  <si>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</si>
  <si>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</si>
  <si>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</si>
  <si>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</si>
  <si>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</si>
  <si>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</si>
  <si>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</si>
  <si>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</si>
  <si>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</si>
  <si>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</si>
  <si>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</si>
  <si>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</si>
  <si>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</si>
  <si>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</si>
  <si>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</si>
  <si>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</si>
  <si>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</si>
  <si>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</si>
  <si>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</si>
  <si>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</si>
  <si>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</si>
  <si>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</si>
  <si>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</si>
  <si>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</si>
  <si>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</si>
  <si>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</si>
  <si>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</si>
  <si>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</si>
  <si>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</si>
  <si>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</si>
  <si>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</si>
  <si>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</si>
  <si>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</si>
  <si>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</si>
  <si>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</si>
  <si>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</si>
  <si>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</si>
  <si>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</si>
  <si>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</si>
  <si>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</si>
  <si>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</si>
  <si>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</si>
  <si>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</si>
  <si>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</si>
  <si>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</si>
  <si>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</si>
  <si>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</si>
  <si>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</si>
  <si>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</si>
  <si>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</si>
  <si>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</si>
  <si>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</si>
  <si>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</si>
  <si>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</si>
  <si>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</si>
  <si>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</si>
  <si>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</si>
  <si>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</si>
  <si>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</si>
  <si>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</si>
  <si>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</si>
  <si>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</si>
  <si>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</si>
  <si>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</si>
  <si>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</si>
  <si>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</si>
  <si>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</si>
  <si>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</si>
  <si>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</si>
  <si>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</si>
  <si>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</si>
  <si>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</si>
  <si>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</si>
  <si>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</si>
  <si>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</si>
  <si>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</si>
  <si>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</si>
  <si>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</si>
  <si>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</si>
  <si>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</si>
  <si>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</si>
  <si>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</si>
  <si>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</si>
  <si>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</si>
  <si>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</si>
  <si>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</si>
  <si>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</si>
  <si>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</si>
  <si>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</si>
  <si>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</si>
  <si>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</si>
  <si>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</si>
  <si>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</si>
  <si>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</si>
  <si>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</si>
  <si>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</si>
  <si>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</si>
  <si>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</si>
  <si>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</si>
  <si>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</si>
  <si>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</si>
  <si>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</si>
  <si>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</si>
  <si>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</si>
  <si>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</si>
  <si>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</si>
  <si>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</si>
  <si>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</si>
  <si>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</si>
  <si>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</si>
  <si>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</si>
  <si>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</si>
  <si>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</si>
  <si>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</si>
  <si>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</si>
  <si>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</si>
  <si>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</si>
  <si>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</si>
  <si>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</si>
  <si>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</si>
  <si>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</si>
  <si>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</si>
  <si>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</si>
  <si>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</si>
  <si>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</si>
  <si>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</si>
  <si>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</si>
  <si>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</si>
  <si>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</si>
  <si>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</si>
  <si>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</si>
  <si>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</si>
  <si>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</si>
  <si>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</si>
  <si>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</si>
  <si>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</si>
  <si>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</si>
  <si>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</si>
  <si>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</si>
  <si>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</si>
  <si>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</si>
  <si>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</si>
  <si>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</si>
  <si>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</si>
  <si>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</si>
  <si>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</si>
  <si>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</si>
  <si>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</si>
  <si>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</si>
  <si>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</si>
  <si>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</si>
  <si>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</si>
  <si>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</si>
  <si>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</si>
  <si>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</si>
  <si>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</si>
  <si>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</si>
  <si>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</si>
  <si>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</si>
  <si>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</si>
  <si>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</si>
  <si>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</si>
  <si>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</si>
  <si>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</si>
  <si>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</si>
  <si>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</si>
  <si>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</si>
  <si>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</si>
  <si>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</si>
  <si>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</si>
  <si>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</si>
  <si>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</si>
  <si>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</si>
  <si>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</si>
  <si>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</si>
  <si>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</si>
  <si>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</si>
  <si>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</si>
  <si>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</si>
  <si>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</si>
  <si>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</si>
  <si>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</si>
  <si>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</si>
  <si>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</si>
  <si>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</si>
  <si>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</si>
  <si>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</si>
  <si>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</si>
  <si>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</si>
  <si>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</si>
  <si>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</si>
  <si>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</si>
  <si>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</si>
  <si>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</si>
  <si>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</si>
  <si>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</si>
  <si>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</si>
  <si>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</si>
  <si>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</si>
  <si>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</si>
  <si>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</si>
  <si>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</si>
  <si>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</si>
  <si>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</si>
  <si>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</si>
  <si>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</si>
  <si>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</si>
  <si>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</si>
  <si>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</si>
  <si>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</si>
  <si>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</si>
  <si>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</si>
  <si>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</si>
  <si>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</si>
  <si>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</si>
  <si>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</si>
  <si>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</si>
  <si>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</si>
  <si>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</si>
  <si>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</si>
  <si>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</si>
  <si>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</si>
  <si>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</si>
  <si>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</si>
  <si>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</si>
  <si>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</si>
  <si>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</si>
  <si>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</si>
  <si>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</si>
  <si>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</si>
  <si>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</si>
  <si>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</si>
  <si>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</si>
  <si>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</si>
  <si>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</si>
  <si>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</si>
  <si>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</si>
  <si>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</si>
  <si>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</si>
  <si>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</si>
  <si>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</si>
  <si>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</si>
  <si>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</si>
  <si>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</si>
  <si>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</si>
  <si>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</si>
  <si>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</si>
  <si>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</si>
  <si>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</si>
  <si>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</si>
  <si>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</si>
  <si>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</si>
  <si>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</si>
  <si>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</si>
  <si>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</si>
  <si>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</si>
  <si>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</si>
  <si>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</si>
  <si>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</si>
  <si>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</si>
  <si>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</si>
  <si>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</si>
  <si>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</si>
  <si>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</si>
  <si>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</si>
  <si>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</si>
  <si>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</si>
  <si>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</si>
  <si>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</si>
  <si>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</si>
  <si>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</si>
  <si>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</si>
  <si>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</si>
  <si>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</si>
  <si>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</si>
  <si>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</si>
  <si>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</si>
  <si>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</si>
  <si>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</si>
  <si>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</si>
  <si>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</si>
  <si>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</si>
  <si>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</si>
  <si>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</si>
  <si>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</si>
  <si>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</si>
  <si>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</si>
  <si>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</si>
  <si>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</si>
  <si>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</si>
  <si>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</si>
  <si>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</si>
  <si>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</si>
  <si>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</si>
  <si>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</si>
  <si>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</si>
  <si>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</si>
  <si>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</si>
  <si>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</si>
  <si>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</si>
  <si>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</si>
  <si>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</si>
  <si>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</si>
  <si>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</si>
  <si>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</si>
  <si>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</si>
  <si>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</si>
  <si>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</si>
  <si>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</si>
  <si>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</si>
  <si>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</si>
  <si>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</si>
  <si>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</si>
  <si>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</si>
  <si>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</si>
  <si>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</si>
  <si>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</si>
  <si>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</si>
  <si>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</si>
  <si>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</si>
  <si>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</si>
  <si>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</si>
  <si>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</si>
  <si>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</si>
  <si>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</si>
  <si>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</si>
  <si>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</si>
  <si>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</si>
  <si>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</si>
  <si>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</si>
  <si>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</si>
  <si>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</si>
  <si>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</si>
  <si>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</si>
  <si>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</si>
  <si>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</si>
  <si>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</si>
  <si>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</si>
  <si>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</si>
  <si>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</si>
  <si>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</si>
  <si>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</si>
  <si>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</si>
  <si>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</si>
  <si>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</si>
  <si>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</si>
  <si>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</si>
  <si>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</si>
  <si>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</si>
  <si>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</si>
  <si>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</si>
  <si>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</si>
  <si>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</si>
  <si>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</si>
  <si>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</si>
  <si>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</si>
  <si>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</si>
  <si>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</si>
  <si>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</si>
  <si>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</si>
  <si>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</si>
  <si>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</si>
  <si>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</si>
  <si>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</si>
  <si>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</si>
  <si>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</si>
  <si>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</si>
  <si>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</si>
  <si>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</si>
  <si>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</si>
  <si>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</si>
  <si>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</si>
  <si>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</si>
  <si>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</si>
  <si>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</si>
  <si>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</si>
  <si>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</si>
  <si>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</si>
  <si>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</si>
  <si>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</si>
  <si>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</si>
  <si>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</si>
  <si>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</si>
  <si>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</si>
  <si>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</si>
  <si>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</si>
  <si>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</si>
  <si>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</si>
  <si>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</si>
  <si>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</si>
  <si>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</si>
  <si>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</si>
  <si>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</si>
  <si>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</si>
  <si>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</si>
  <si>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</si>
  <si>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</si>
  <si>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</si>
  <si>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</si>
  <si>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</si>
  <si>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</si>
  <si>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</si>
  <si>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</si>
  <si>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</si>
  <si>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</si>
  <si>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</si>
  <si>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</si>
  <si>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</si>
  <si>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</si>
  <si>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</si>
  <si>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</si>
  <si>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</si>
  <si>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</si>
  <si>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</si>
  <si>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</si>
  <si>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</si>
  <si>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</si>
  <si>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</si>
  <si>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</si>
  <si>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</si>
  <si>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</si>
  <si>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</si>
  <si>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</si>
  <si>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</si>
  <si>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</si>
  <si>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</si>
  <si>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</si>
  <si>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</si>
  <si>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</si>
  <si>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</si>
  <si>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</si>
  <si>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</si>
  <si>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</si>
  <si>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</si>
  <si>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</si>
  <si>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</si>
  <si>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</si>
  <si>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</si>
  <si>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</si>
  <si>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</si>
  <si>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</si>
  <si>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</si>
  <si>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</si>
  <si>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</si>
  <si>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</si>
  <si>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</si>
  <si>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</si>
  <si>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</si>
  <si>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</si>
  <si>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</si>
  <si>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</si>
  <si>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</si>
  <si>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</si>
  <si>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</si>
  <si>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</si>
  <si>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</si>
  <si>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</si>
  <si>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</si>
  <si>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</si>
  <si>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</si>
  <si>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</si>
  <si>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</si>
  <si>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</si>
  <si>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</si>
  <si>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</si>
  <si>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</si>
  <si>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</si>
  <si>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</si>
  <si>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</si>
  <si>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</si>
  <si>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</si>
  <si>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</si>
  <si>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</si>
  <si>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</si>
  <si>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</si>
  <si>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</si>
  <si>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</si>
  <si>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</si>
  <si>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</si>
  <si>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</si>
  <si>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</si>
  <si>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</si>
  <si>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</si>
  <si>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</si>
  <si>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</si>
  <si>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</si>
  <si>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</si>
  <si>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</si>
  <si>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</si>
  <si>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</si>
  <si>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</si>
  <si>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</si>
  <si>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</si>
  <si>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</si>
  <si>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</si>
  <si>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</si>
  <si>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</si>
  <si>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</si>
  <si>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</si>
  <si>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</si>
  <si>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</si>
  <si>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</si>
  <si>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</si>
  <si>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</si>
  <si>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</si>
  <si>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</si>
  <si>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</si>
  <si>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</si>
  <si>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</si>
  <si>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</si>
  <si>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</si>
  <si>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</si>
  <si>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</si>
  <si>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</si>
  <si>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</si>
  <si>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</si>
  <si>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</si>
  <si>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</si>
  <si>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</si>
  <si>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</si>
  <si>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</si>
  <si>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</si>
  <si>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</si>
  <si>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</si>
  <si>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</si>
  <si>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</si>
  <si>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</si>
  <si>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</si>
  <si>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</si>
  <si>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</si>
  <si>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</si>
  <si>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</si>
  <si>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</si>
  <si>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</si>
  <si>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</si>
  <si>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</si>
  <si>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</si>
  <si>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</si>
  <si>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</si>
  <si>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</si>
  <si>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</si>
  <si>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</si>
  <si>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</si>
  <si>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</si>
  <si>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</si>
  <si>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</si>
  <si>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</si>
  <si>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</si>
  <si>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</si>
  <si>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</si>
  <si>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</si>
  <si>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</si>
  <si>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</si>
  <si>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</si>
  <si>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</si>
  <si>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</si>
  <si>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</si>
  <si>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</si>
  <si>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</si>
  <si>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</si>
  <si>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</si>
  <si>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</si>
  <si>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</si>
  <si>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</si>
  <si>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</si>
  <si>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</si>
  <si>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</si>
  <si>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</si>
  <si>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</si>
  <si>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</si>
  <si>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</si>
  <si>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</si>
  <si>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</si>
  <si>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</si>
  <si>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</si>
  <si>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</si>
  <si>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</si>
  <si>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</si>
  <si>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</si>
  <si>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</si>
  <si>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</si>
  <si>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</si>
  <si>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</si>
  <si>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</si>
  <si>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</si>
  <si>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</si>
  <si>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</si>
  <si>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</si>
  <si>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</si>
  <si>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</si>
  <si>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</si>
  <si>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</si>
  <si>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</si>
  <si>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</si>
  <si>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</si>
  <si>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</si>
  <si>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</si>
  <si>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</si>
  <si>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</si>
  <si>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</si>
  <si>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</si>
  <si>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</si>
  <si>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</si>
  <si>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</si>
  <si>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</si>
  <si>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</si>
  <si>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</si>
  <si>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</si>
  <si>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</si>
  <si>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</si>
  <si>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</si>
  <si>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</si>
  <si>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</si>
  <si>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</si>
  <si>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</si>
  <si>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</si>
  <si>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</si>
  <si>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</si>
  <si>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</si>
  <si>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</si>
  <si>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</si>
  <si>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</si>
  <si>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</si>
  <si>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</si>
  <si>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</si>
  <si>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</si>
  <si>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</si>
  <si>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</si>
  <si>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</si>
  <si>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</si>
  <si>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</si>
  <si>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</si>
  <si>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</si>
  <si>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</si>
  <si>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</si>
  <si>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</si>
  <si>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</si>
  <si>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</si>
  <si>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</si>
  <si>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</si>
  <si>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</si>
  <si>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</si>
  <si>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</si>
  <si>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</si>
  <si>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</si>
  <si>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</si>
  <si>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</si>
  <si>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</si>
  <si>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</si>
  <si>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</si>
  <si>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</si>
  <si>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</si>
  <si>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</si>
  <si>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</si>
  <si>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</si>
  <si>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</si>
  <si>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</si>
  <si>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</si>
  <si>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</si>
  <si>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</si>
  <si>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</si>
  <si>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</si>
  <si>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</si>
  <si>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</si>
  <si>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</si>
  <si>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</si>
  <si>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</si>
  <si>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</si>
  <si>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</si>
  <si>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</si>
  <si>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</si>
  <si>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</si>
  <si>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</si>
  <si>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</si>
  <si>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</si>
  <si>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</si>
  <si>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</si>
  <si>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</si>
  <si>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</si>
  <si>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</si>
  <si>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</si>
  <si>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</si>
  <si>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</si>
  <si>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</si>
  <si>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</si>
  <si>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</si>
  <si>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</si>
  <si>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</si>
  <si>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</si>
  <si>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</si>
  <si>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</si>
  <si>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</si>
  <si>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</si>
  <si>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</si>
  <si>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</si>
  <si>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</si>
  <si>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</si>
  <si>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</si>
  <si>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</si>
  <si>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</si>
  <si>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</si>
  <si>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</si>
  <si>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</si>
  <si>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</si>
  <si>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</si>
  <si>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</si>
  <si>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</si>
  <si>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</si>
  <si>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</si>
  <si>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</si>
  <si>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</si>
  <si>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</si>
  <si>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</si>
  <si>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</si>
  <si>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</si>
  <si>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</si>
  <si>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</si>
  <si>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</si>
  <si>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</si>
  <si>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</si>
  <si>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</si>
  <si>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</si>
  <si>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</si>
  <si>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</si>
  <si>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</si>
  <si>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</si>
  <si>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</si>
  <si>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</si>
  <si>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</si>
  <si>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</si>
  <si>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</si>
  <si>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</si>
  <si>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</si>
  <si>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</si>
  <si>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</si>
  <si>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</si>
  <si>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</si>
  <si>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</si>
  <si>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</si>
  <si>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</si>
  <si>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</si>
  <si>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</si>
  <si>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</si>
  <si>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</si>
  <si>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</si>
  <si>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</si>
  <si>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</si>
  <si>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</si>
  <si>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</si>
  <si>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</si>
  <si>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</si>
  <si>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</si>
  <si>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</si>
  <si>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</si>
  <si>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</si>
  <si>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</si>
  <si>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</si>
  <si>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</si>
  <si>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</si>
  <si>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</si>
  <si>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</si>
  <si>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</si>
  <si>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</si>
  <si>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</si>
  <si>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</si>
  <si>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</si>
  <si>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</si>
  <si>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</si>
  <si>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</si>
  <si>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</si>
  <si>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</si>
  <si>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</si>
  <si>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</si>
  <si>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</si>
  <si>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</si>
  <si>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</si>
  <si>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</si>
  <si>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</si>
  <si>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</si>
  <si>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</si>
  <si>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</si>
  <si>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</si>
  <si>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</si>
  <si>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</si>
  <si>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</si>
  <si>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</si>
  <si>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</si>
  <si>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</si>
  <si>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</si>
  <si>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</si>
  <si>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</si>
  <si>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</si>
  <si>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</si>
  <si>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</si>
  <si>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</si>
  <si>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</si>
  <si>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</si>
  <si>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</si>
  <si>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</si>
  <si>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</si>
  <si>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</si>
  <si>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</si>
  <si>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</si>
  <si>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</si>
  <si>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</si>
  <si>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</si>
  <si>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</si>
  <si>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</si>
  <si>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</si>
  <si>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</si>
  <si>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</si>
  <si>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</si>
  <si>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</si>
  <si>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</si>
  <si>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</si>
  <si>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</si>
  <si>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</si>
  <si>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</si>
  <si>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</si>
  <si>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</si>
  <si>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</si>
  <si>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</si>
  <si>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</si>
  <si>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</si>
  <si>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</si>
  <si>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</si>
  <si>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</si>
  <si>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</si>
  <si>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</si>
  <si>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</si>
  <si>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</si>
  <si>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</si>
  <si>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</si>
  <si>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</si>
  <si>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</si>
  <si>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</si>
  <si>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</si>
  <si>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</si>
  <si>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</si>
  <si>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</si>
  <si>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</si>
  <si>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</si>
  <si>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</si>
  <si>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</si>
  <si>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</si>
  <si>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</si>
  <si>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</si>
  <si>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</si>
  <si>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</si>
  <si>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</si>
  <si>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</si>
  <si>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</si>
  <si>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</si>
  <si>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</si>
  <si>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</si>
  <si>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</si>
  <si>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</si>
  <si>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</si>
  <si>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</si>
  <si>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</si>
  <si>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</si>
  <si>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</si>
  <si>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</si>
  <si>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</si>
  <si>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</si>
  <si>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</si>
  <si>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</si>
  <si>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</si>
  <si>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</si>
  <si>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</si>
  <si>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</si>
  <si>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</si>
  <si>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</si>
  <si>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</si>
  <si>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</si>
  <si>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</si>
  <si>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</si>
  <si>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</si>
  <si>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</si>
  <si>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</si>
  <si>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</si>
  <si>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</si>
  <si>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</si>
  <si>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</si>
  <si>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</si>
  <si>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</si>
  <si>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</si>
  <si>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</si>
  <si>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</si>
  <si>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</si>
  <si>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</si>
  <si>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</si>
  <si>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</si>
  <si>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</si>
  <si>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</si>
  <si>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</si>
  <si>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</si>
  <si>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</si>
  <si>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</si>
  <si>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</si>
  <si>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</si>
  <si>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</si>
  <si>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</si>
  <si>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</si>
  <si>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</si>
  <si>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</si>
  <si>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</si>
  <si>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</si>
  <si>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</si>
  <si>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</si>
  <si>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</si>
  <si>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</si>
  <si>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</si>
  <si>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</si>
  <si>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</si>
  <si>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</si>
  <si>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</si>
  <si>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</si>
  <si>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</si>
  <si>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</si>
  <si>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</si>
  <si>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</si>
  <si>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</si>
  <si>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</si>
  <si>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</si>
  <si>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</si>
  <si>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</si>
  <si>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</si>
  <si>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</si>
  <si>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</si>
  <si>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</si>
  <si>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</si>
  <si>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</si>
  <si>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</si>
  <si>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</si>
  <si>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</si>
  <si>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</si>
  <si>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</si>
  <si>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</si>
  <si>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</si>
  <si>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</si>
  <si>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</si>
  <si>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</si>
  <si>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</si>
  <si>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</si>
  <si>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</si>
  <si>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</si>
  <si>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</si>
  <si>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</si>
  <si>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</si>
  <si>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</si>
  <si>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</si>
  <si>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</si>
  <si>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</si>
  <si>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</si>
  <si>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</si>
  <si>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</si>
  <si>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</si>
  <si>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</si>
  <si>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</si>
  <si>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</si>
  <si>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</si>
  <si>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</si>
  <si>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</si>
  <si>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</si>
  <si>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</si>
  <si>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</si>
  <si>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</si>
  <si>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</si>
  <si>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</si>
  <si>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</si>
  <si>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</si>
  <si>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</si>
  <si>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</si>
  <si>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</si>
  <si>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</si>
  <si>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</si>
  <si>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</si>
  <si>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</si>
  <si>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</si>
  <si>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</si>
  <si>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</si>
  <si>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</si>
  <si>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</si>
  <si>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</si>
  <si>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</si>
  <si>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</si>
  <si>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</si>
  <si>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</si>
  <si>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</si>
  <si>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</si>
  <si>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</si>
  <si>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</si>
  <si>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</si>
  <si>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</si>
  <si>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</si>
  <si>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</si>
  <si>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</si>
  <si>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</si>
  <si>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</si>
  <si>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</si>
  <si>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</si>
  <si>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</si>
  <si>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</si>
  <si>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</si>
  <si>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</si>
  <si>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</si>
  <si>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</si>
  <si>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</si>
  <si>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</si>
  <si>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</si>
  <si>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</si>
  <si>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</si>
  <si>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</si>
  <si>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</si>
  <si>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</si>
  <si>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</si>
  <si>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</si>
  <si>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</si>
  <si>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</si>
  <si>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</si>
  <si>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</si>
  <si>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</si>
  <si>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</si>
  <si>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</si>
  <si>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</si>
  <si>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</si>
  <si>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</si>
  <si>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</si>
  <si>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</si>
  <si>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</si>
  <si>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</si>
  <si>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</si>
  <si>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</si>
  <si>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</si>
  <si>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</si>
  <si>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</si>
  <si>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</si>
  <si>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</si>
  <si>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</si>
  <si>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</si>
  <si>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</si>
  <si>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</si>
  <si>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</si>
  <si>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</si>
  <si>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</si>
  <si>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</si>
  <si>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</si>
  <si>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</si>
  <si>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</si>
  <si>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</si>
  <si>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</si>
  <si>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</si>
  <si>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</si>
  <si>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</si>
  <si>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</si>
  <si>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</si>
  <si>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</si>
  <si>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</si>
  <si>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</si>
  <si>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</si>
  <si>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</si>
  <si>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</si>
  <si>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</si>
  <si>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</si>
  <si>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</si>
  <si>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</si>
  <si>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</si>
  <si>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</si>
  <si>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</si>
  <si>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</si>
  <si>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</si>
  <si>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</si>
  <si>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</si>
  <si>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</si>
  <si>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</si>
  <si>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</si>
  <si>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</si>
  <si>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</si>
  <si>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</si>
  <si>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</si>
  <si>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</si>
  <si>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</si>
  <si>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</si>
  <si>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</si>
  <si>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</si>
  <si>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</si>
  <si>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</si>
  <si>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</si>
  <si>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</si>
  <si>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</si>
  <si>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</si>
  <si>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</si>
  <si>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</si>
  <si>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</si>
  <si>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</si>
  <si>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</si>
  <si>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</si>
  <si>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</si>
  <si>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</si>
  <si>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</si>
  <si>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</si>
  <si>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</si>
  <si>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</si>
  <si>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</si>
  <si>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</si>
  <si>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</si>
  <si>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</si>
  <si>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</si>
  <si>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</si>
  <si>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</si>
  <si>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</si>
  <si>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</si>
  <si>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</si>
  <si>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</si>
  <si>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</si>
  <si>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</si>
  <si>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</si>
  <si>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</si>
  <si>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</si>
  <si>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</si>
  <si>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</si>
  <si>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</si>
  <si>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</si>
  <si>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</si>
  <si>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</si>
  <si>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</si>
  <si>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</si>
  <si>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</si>
  <si>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</si>
  <si>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</si>
  <si>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</si>
  <si>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</si>
  <si>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</si>
  <si>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</si>
  <si>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</si>
  <si>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</si>
  <si>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</si>
  <si>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</si>
  <si>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</si>
  <si>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</si>
  <si>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</si>
  <si>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</si>
  <si>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</si>
  <si>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</si>
  <si>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</si>
  <si>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</si>
  <si>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</si>
  <si>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</si>
  <si>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</si>
  <si>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</si>
  <si>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</si>
  <si>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</si>
  <si>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</si>
  <si>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</si>
  <si>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</si>
  <si>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</si>
  <si>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</si>
  <si>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</si>
  <si>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</si>
  <si>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</si>
  <si>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</si>
  <si>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</si>
  <si>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</si>
  <si>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</si>
  <si>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</si>
  <si>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</si>
  <si>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</si>
  <si>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</si>
  <si>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</si>
  <si>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</si>
  <si>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</si>
  <si>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</si>
  <si>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</si>
  <si>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</si>
  <si>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</si>
  <si>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</si>
  <si>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</si>
  <si>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</si>
  <si>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</si>
  <si>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</si>
  <si>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</si>
  <si>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</si>
  <si>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</si>
  <si>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</si>
  <si>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</si>
  <si>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</si>
  <si>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</si>
  <si>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</si>
  <si>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</si>
  <si>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</si>
  <si>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</si>
  <si>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</si>
  <si>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</si>
  <si>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</si>
  <si>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</si>
  <si>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</si>
  <si>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</si>
  <si>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</si>
  <si>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</si>
  <si>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</si>
  <si>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</si>
  <si>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</si>
  <si>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</si>
  <si>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</si>
  <si>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</si>
  <si>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</si>
  <si>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</si>
  <si>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</si>
  <si>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</si>
  <si>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</si>
  <si>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</si>
  <si>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</si>
  <si>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</si>
  <si>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</si>
  <si>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</si>
  <si>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</si>
  <si>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</si>
  <si>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</si>
  <si>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</si>
  <si>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</si>
  <si>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</si>
  <si>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</si>
  <si>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</si>
  <si>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</si>
  <si>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</si>
  <si>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</si>
  <si>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</si>
  <si>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</si>
  <si>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</si>
  <si>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</si>
  <si>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</si>
  <si>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</si>
  <si>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</si>
  <si>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</si>
  <si>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</si>
  <si>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</si>
  <si>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</si>
  <si>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</si>
  <si>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</si>
  <si>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</si>
  <si>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</si>
  <si>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</si>
  <si>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</si>
  <si>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</si>
  <si>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</si>
  <si>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</si>
  <si>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</si>
  <si>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</si>
  <si>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</si>
  <si>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</si>
  <si>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</si>
  <si>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</si>
  <si>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</si>
  <si>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</si>
  <si>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</si>
  <si>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</si>
  <si>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</si>
  <si>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</si>
  <si>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</si>
  <si>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</si>
  <si>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</si>
  <si>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</si>
  <si>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</si>
  <si>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</si>
  <si>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</si>
  <si>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</si>
  <si>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</si>
  <si>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</si>
  <si>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</si>
  <si>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</si>
  <si>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</si>
  <si>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</si>
  <si>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</si>
  <si>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</si>
  <si>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</si>
  <si>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</si>
  <si>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</si>
  <si>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</si>
  <si>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</si>
  <si>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</si>
  <si>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</si>
  <si>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</si>
  <si>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</si>
  <si>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</si>
  <si>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</si>
  <si>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</si>
  <si>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</si>
  <si>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</si>
  <si>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</si>
  <si>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</si>
  <si>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</si>
  <si>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</si>
  <si>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</si>
  <si>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</si>
  <si>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</si>
  <si>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</si>
  <si>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</si>
  <si>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</si>
  <si>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</si>
  <si>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</si>
  <si>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</si>
  <si>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</si>
  <si>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</si>
  <si>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</si>
  <si>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</si>
  <si>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</si>
  <si>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</si>
  <si>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</si>
  <si>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</si>
  <si>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</si>
  <si>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</si>
  <si>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</si>
  <si>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</si>
  <si>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</si>
  <si>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</si>
  <si>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</si>
  <si>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</si>
  <si>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</si>
  <si>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</si>
  <si>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</si>
  <si>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</si>
  <si>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</si>
  <si>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</si>
  <si>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</si>
  <si>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</si>
  <si>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</si>
  <si>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</si>
  <si>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</si>
  <si>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</si>
  <si>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</si>
  <si>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</si>
  <si>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</si>
  <si>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</si>
  <si>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</si>
  <si>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</si>
  <si>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</si>
  <si>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</si>
  <si>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</si>
  <si>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</si>
  <si>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</si>
  <si>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</si>
  <si>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</si>
  <si>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</si>
  <si>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</si>
  <si>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</si>
  <si>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</si>
  <si>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</si>
  <si>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</si>
  <si>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</si>
  <si>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</si>
  <si>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</si>
  <si>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</si>
  <si>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</si>
  <si>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</si>
  <si>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</si>
  <si>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</si>
  <si>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</si>
  <si>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</si>
  <si>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</si>
  <si>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</si>
  <si>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</si>
  <si>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</si>
  <si>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</si>
  <si>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</si>
  <si>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</si>
  <si>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</si>
  <si>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</si>
  <si>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</si>
  <si>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</si>
  <si>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</si>
  <si>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</si>
  <si>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</si>
  <si>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</si>
  <si>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</si>
  <si>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</si>
  <si>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</si>
  <si>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</si>
  <si>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</si>
  <si>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</si>
  <si>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</si>
  <si>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</si>
  <si>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</si>
  <si>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</si>
  <si>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</si>
  <si>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</si>
  <si>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</si>
  <si>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</si>
  <si>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</si>
  <si>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</si>
  <si>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</si>
  <si>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</si>
  <si>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</si>
  <si>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</si>
  <si>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</si>
  <si>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</si>
  <si>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</si>
  <si>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</si>
  <si>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</si>
  <si>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</si>
  <si>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</si>
  <si>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</si>
  <si>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</si>
  <si>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</si>
  <si>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</si>
  <si>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</si>
  <si>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</si>
  <si>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</si>
  <si>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</si>
  <si>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</si>
  <si>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</si>
  <si>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</si>
  <si>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</si>
  <si>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</si>
  <si>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</si>
  <si>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</si>
  <si>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</si>
  <si>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</si>
  <si>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</si>
  <si>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</si>
  <si>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</si>
  <si>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</si>
  <si>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</si>
  <si>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</si>
  <si>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</si>
  <si>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</si>
  <si>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</si>
  <si>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</si>
  <si>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</si>
  <si>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</si>
  <si>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</si>
  <si>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</si>
  <si>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</si>
  <si>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</si>
  <si>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</si>
  <si>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</si>
  <si>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</si>
  <si>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</si>
  <si>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</si>
  <si>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</si>
  <si>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</si>
  <si>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</si>
  <si>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</si>
  <si>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</si>
  <si>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</si>
  <si>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</si>
  <si>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</si>
  <si>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</si>
  <si>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</si>
  <si>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</si>
  <si>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</si>
  <si>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</si>
  <si>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</si>
  <si>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</si>
  <si>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</si>
  <si>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</si>
  <si>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</si>
  <si>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</si>
  <si>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</si>
  <si>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</si>
  <si>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</si>
  <si>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</si>
  <si>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</si>
  <si>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</si>
  <si>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</si>
  <si>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</si>
  <si>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</si>
  <si>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</si>
  <si>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</si>
  <si>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</si>
  <si>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</si>
  <si>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</si>
  <si>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</si>
  <si>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</si>
  <si>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</si>
  <si>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</si>
  <si>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</si>
  <si>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</si>
  <si>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</si>
  <si>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</si>
  <si>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</si>
  <si>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</si>
  <si>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</si>
  <si>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</si>
  <si>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</si>
  <si>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</si>
  <si>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</si>
  <si>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</si>
  <si>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</si>
  <si>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</si>
  <si>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</si>
  <si>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</si>
  <si>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</si>
  <si>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</si>
  <si>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</si>
  <si>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</si>
  <si>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</si>
  <si>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</si>
  <si>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</si>
  <si>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</si>
  <si>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</si>
  <si>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</si>
  <si>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</si>
  <si>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</si>
  <si>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</si>
  <si>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</si>
  <si>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</si>
  <si>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</si>
  <si>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</si>
  <si>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</si>
  <si>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</si>
  <si>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</si>
  <si>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</si>
  <si>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</si>
  <si>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</si>
  <si>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</si>
  <si>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</si>
  <si>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</si>
  <si>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</si>
  <si>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</si>
  <si>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</si>
  <si>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</si>
  <si>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</si>
  <si>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</si>
  <si>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</si>
  <si>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</si>
  <si>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</si>
  <si>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</si>
  <si>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</si>
  <si>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</si>
  <si>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</si>
  <si>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</si>
  <si>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</si>
  <si>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</si>
  <si>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</si>
  <si>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</si>
  <si>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</si>
  <si>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</si>
  <si>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</si>
  <si>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</si>
  <si>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</si>
  <si>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</si>
  <si>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</si>
  <si>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</si>
  <si>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</si>
  <si>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</si>
  <si>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</si>
  <si>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</si>
  <si>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</si>
  <si>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</si>
  <si>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</si>
  <si>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</si>
  <si>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</si>
  <si>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</si>
  <si>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</si>
  <si>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</si>
  <si>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</si>
  <si>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</si>
  <si>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</si>
  <si>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</si>
  <si>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</si>
  <si>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</si>
  <si>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</si>
  <si>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</si>
  <si>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</si>
  <si>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</si>
  <si>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</si>
  <si>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</si>
  <si>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</si>
  <si>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</si>
  <si>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</si>
  <si>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</si>
  <si>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</si>
  <si>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</si>
  <si>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</si>
  <si>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</si>
  <si>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</si>
  <si>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</si>
  <si>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</si>
  <si>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</si>
  <si>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</si>
  <si>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</si>
  <si>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</si>
  <si>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</si>
  <si>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</si>
  <si>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</si>
  <si>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</si>
  <si>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</si>
  <si>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</si>
  <si>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</si>
  <si>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</si>
  <si>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</si>
  <si>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</si>
  <si>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</si>
  <si>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</si>
  <si>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</si>
  <si>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</si>
  <si>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</si>
  <si>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</si>
  <si>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</si>
  <si>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</si>
  <si>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</si>
  <si>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</si>
  <si>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</si>
  <si>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</si>
  <si>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</si>
  <si>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</si>
  <si>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</si>
  <si>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</si>
  <si>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</si>
  <si>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</si>
  <si>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</si>
  <si>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</si>
  <si>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</si>
  <si>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</si>
  <si>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</si>
  <si>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</si>
  <si>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</si>
  <si>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</si>
  <si>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</si>
  <si>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</si>
  <si>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</si>
  <si>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</si>
  <si>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</si>
  <si>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</si>
  <si>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</si>
  <si>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</si>
  <si>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</si>
  <si>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</si>
  <si>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</si>
  <si>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</si>
  <si>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</si>
  <si>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</si>
  <si>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</si>
  <si>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</si>
  <si>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</si>
  <si>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</si>
  <si>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</si>
  <si>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</si>
  <si>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</si>
  <si>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</si>
  <si>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</si>
  <si>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</si>
  <si>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</si>
  <si>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</si>
  <si>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</si>
  <si>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</si>
  <si>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</si>
  <si>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</si>
  <si>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</si>
  <si>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</si>
  <si>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</si>
  <si>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</si>
  <si>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</si>
  <si>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</si>
  <si>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</si>
  <si>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</si>
  <si>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</si>
  <si>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</si>
  <si>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</si>
  <si>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</si>
  <si>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</si>
  <si>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</si>
  <si>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</si>
  <si>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</si>
  <si>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</si>
  <si>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</si>
  <si>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</si>
  <si>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</si>
  <si>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</si>
  <si>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</si>
  <si>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</si>
  <si>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</si>
  <si>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</si>
  <si>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</si>
  <si>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</si>
  <si>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</si>
  <si>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</si>
  <si>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</si>
  <si>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</si>
  <si>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</si>
  <si>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</si>
  <si>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</si>
  <si>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</si>
  <si>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</si>
  <si>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</si>
  <si>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</si>
  <si>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</si>
  <si>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</si>
  <si>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</si>
  <si>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</si>
  <si>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</si>
  <si>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</si>
  <si>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</si>
  <si>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</si>
  <si>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</si>
  <si>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</si>
  <si>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</si>
  <si>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</si>
  <si>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</si>
  <si>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</si>
  <si>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</si>
  <si>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</si>
  <si>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</si>
  <si>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</si>
  <si>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</si>
  <si>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</si>
  <si>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</si>
  <si>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</si>
  <si>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</si>
  <si>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</si>
  <si>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</si>
  <si>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</si>
  <si>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</si>
  <si>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</si>
  <si>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</si>
  <si>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</si>
  <si>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</si>
  <si>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</si>
  <si>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</si>
  <si>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</si>
  <si>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</si>
  <si>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</si>
  <si>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</si>
  <si>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</si>
  <si>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</si>
  <si>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</si>
  <si>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</si>
  <si>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</si>
  <si>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</si>
  <si>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</si>
  <si>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</si>
  <si>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</si>
  <si>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</si>
  <si>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</si>
  <si>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</si>
  <si>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</si>
  <si>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</si>
  <si>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</si>
  <si>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</si>
  <si>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</si>
  <si>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</si>
  <si>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</si>
  <si>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</si>
  <si>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</si>
  <si>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</si>
  <si>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</si>
  <si>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</si>
  <si>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</si>
  <si>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</si>
  <si>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</si>
  <si>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</si>
  <si>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</si>
  <si>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</si>
  <si>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</si>
  <si>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</si>
  <si>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</si>
  <si>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</si>
  <si>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</si>
  <si>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</si>
  <si>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</si>
  <si>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</si>
  <si>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</si>
  <si>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</si>
  <si>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</si>
  <si>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</si>
  <si>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</si>
  <si>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</si>
  <si>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</si>
  <si>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</si>
  <si>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</si>
  <si>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</si>
  <si>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</si>
  <si>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</si>
  <si>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</si>
  <si>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</si>
  <si>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</si>
  <si>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</si>
  <si>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</si>
  <si>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</si>
  <si>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</si>
  <si>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</si>
  <si>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</si>
  <si>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</si>
  <si>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</si>
  <si>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</si>
  <si>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</si>
  <si>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</si>
  <si>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</si>
  <si>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</si>
  <si>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</si>
  <si>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</si>
  <si>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</si>
  <si>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</si>
  <si>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</si>
  <si>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</si>
  <si>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</si>
  <si>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</si>
  <si>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</si>
  <si>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</si>
  <si>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</si>
  <si>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</si>
  <si>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</si>
  <si>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</si>
  <si>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</si>
  <si>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</si>
  <si>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</si>
  <si>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</si>
  <si>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</si>
  <si>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</si>
  <si>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</si>
  <si>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</si>
  <si>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</si>
  <si>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</si>
  <si>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</si>
  <si>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</si>
  <si>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</si>
  <si>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</si>
  <si>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</si>
  <si>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</si>
  <si>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</si>
  <si>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</si>
  <si>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</si>
  <si>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</si>
  <si>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</si>
  <si>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</si>
  <si>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</si>
  <si>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</si>
  <si>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</si>
  <si>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</si>
  <si>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</si>
  <si>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</si>
  <si>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</si>
  <si>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</si>
  <si>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</si>
  <si>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</si>
  <si>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</si>
  <si>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</si>
  <si>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</si>
  <si>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</si>
  <si>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</si>
  <si>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</si>
  <si>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</si>
  <si>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</si>
  <si>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</si>
  <si>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</si>
  <si>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</si>
  <si>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</si>
  <si>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</si>
  <si>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</si>
  <si>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</si>
  <si>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</si>
  <si>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</si>
  <si>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</si>
  <si>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</si>
  <si>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</si>
  <si>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</si>
  <si>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</si>
  <si>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</si>
  <si>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</si>
  <si>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</si>
  <si>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</si>
  <si>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</si>
  <si>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</si>
  <si>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</si>
  <si>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</si>
  <si>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</si>
  <si>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</si>
  <si>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</si>
  <si>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</si>
  <si>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</si>
  <si>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</si>
  <si>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</si>
  <si>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</si>
  <si>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</si>
  <si>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</si>
  <si>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</si>
  <si>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</si>
  <si>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</si>
  <si>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</si>
  <si>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</si>
  <si>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</si>
  <si>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</si>
  <si>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</si>
  <si>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</si>
  <si>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</si>
  <si>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</si>
  <si>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</si>
  <si>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</si>
  <si>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</si>
  <si>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</si>
  <si>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</si>
  <si>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</si>
  <si>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</si>
  <si>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</si>
  <si>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</si>
  <si>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</si>
  <si>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</si>
  <si>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</si>
  <si>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</si>
  <si>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</si>
  <si>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</si>
  <si>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</si>
  <si>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</si>
  <si>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</si>
  <si>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</si>
  <si>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</si>
  <si>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</si>
  <si>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</si>
  <si>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</si>
  <si>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</si>
  <si>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</si>
  <si>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</si>
  <si>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</si>
  <si>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</si>
  <si>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</si>
  <si>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</si>
  <si>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</si>
  <si>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</si>
  <si>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</si>
  <si>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</si>
  <si>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</si>
  <si>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</si>
  <si>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</si>
  <si>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</si>
  <si>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</si>
  <si>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</si>
  <si>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</si>
  <si>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</si>
  <si>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</si>
  <si>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</si>
  <si>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</si>
  <si>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</si>
  <si>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</si>
  <si>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</si>
  <si>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</si>
  <si>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</si>
  <si>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</si>
  <si>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</si>
  <si>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</si>
  <si>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</si>
  <si>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</si>
  <si>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</si>
  <si>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</si>
  <si>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</si>
  <si>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</si>
  <si>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</si>
  <si>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</si>
  <si>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</si>
  <si>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</si>
  <si>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</si>
  <si>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</si>
  <si>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</si>
  <si>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</si>
  <si>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</si>
  <si>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</si>
  <si>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</si>
  <si>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</si>
  <si>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</si>
  <si>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</si>
  <si>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</si>
  <si>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</si>
  <si>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</si>
  <si>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</si>
  <si>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</si>
  <si>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</si>
  <si>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</si>
  <si>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</si>
  <si>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</si>
  <si>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</si>
  <si>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</si>
  <si>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</si>
  <si>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</si>
  <si>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</si>
  <si>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</si>
  <si>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</si>
  <si>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</si>
  <si>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</si>
  <si>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</si>
  <si>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</si>
  <si>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</si>
  <si>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</si>
  <si>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</si>
  <si>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</si>
  <si>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</si>
  <si>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</si>
  <si>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</si>
  <si>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</si>
  <si>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</si>
  <si>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</si>
  <si>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</si>
  <si>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</si>
  <si>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</si>
  <si>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</si>
  <si>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</si>
  <si>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</si>
  <si>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</si>
  <si>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</si>
  <si>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</si>
  <si>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</si>
  <si>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</si>
  <si>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</si>
  <si>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</si>
  <si>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</si>
  <si>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</si>
  <si>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</si>
  <si>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</si>
  <si>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</si>
  <si>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</si>
  <si>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</si>
  <si>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</si>
  <si>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</si>
  <si>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</si>
  <si>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</si>
  <si>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</si>
  <si>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</si>
  <si>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</si>
  <si>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</si>
  <si>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</si>
  <si>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</si>
  <si>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</si>
  <si>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</si>
  <si>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</si>
  <si>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</si>
  <si>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</si>
  <si>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</si>
  <si>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</si>
  <si>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</si>
  <si>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</si>
  <si>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</si>
  <si>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</si>
  <si>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</si>
  <si>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</si>
  <si>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</si>
  <si>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</si>
  <si>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</si>
  <si>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</si>
  <si>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</si>
  <si>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</si>
  <si>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</si>
  <si>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</si>
  <si>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</si>
  <si>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</si>
  <si>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</si>
  <si>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</si>
  <si>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</si>
  <si>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</si>
  <si>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</si>
  <si>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</si>
  <si>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</si>
  <si>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</si>
  <si>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</si>
  <si>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</si>
  <si>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</si>
  <si>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</si>
  <si>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</si>
  <si>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</si>
  <si>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</si>
  <si>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</si>
  <si>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</si>
  <si>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</si>
  <si>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</si>
  <si>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</si>
  <si>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</si>
  <si>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</si>
  <si>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</si>
  <si>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</si>
  <si>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</si>
  <si>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</si>
  <si>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</si>
  <si>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</si>
  <si>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</si>
  <si>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</si>
  <si>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</si>
  <si>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</si>
  <si>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</si>
  <si>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</si>
  <si>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</si>
  <si>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</si>
  <si>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</si>
  <si>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</si>
  <si>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</si>
  <si>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</si>
  <si>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</si>
  <si>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</si>
  <si>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</si>
  <si>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</si>
  <si>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</si>
  <si>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</si>
  <si>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</si>
  <si>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</si>
  <si>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</si>
  <si>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</si>
  <si>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</si>
  <si>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</si>
  <si>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</si>
  <si>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</si>
  <si>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</si>
  <si>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</si>
  <si>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</si>
  <si>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</si>
  <si>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</si>
  <si>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</si>
  <si>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</si>
  <si>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</si>
  <si>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</si>
  <si>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</si>
  <si>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</si>
  <si>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</si>
  <si>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</si>
  <si>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</si>
  <si>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</si>
  <si>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</si>
  <si>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</si>
  <si>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</si>
  <si>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</si>
  <si>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</si>
  <si>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</si>
  <si>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</si>
  <si>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</si>
  <si>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</si>
  <si>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</si>
  <si>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</si>
  <si>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</si>
  <si>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</si>
  <si>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</si>
  <si>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</si>
  <si>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</si>
  <si>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</si>
  <si>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</si>
  <si>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</si>
  <si>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</si>
  <si>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</si>
  <si>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</si>
  <si>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</si>
  <si>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</si>
  <si>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</si>
  <si>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</si>
  <si>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</si>
  <si>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</si>
  <si>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</si>
  <si>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</si>
  <si>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</si>
  <si>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</si>
  <si>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</si>
  <si>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</si>
  <si>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</si>
  <si>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</si>
  <si>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</si>
  <si>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</si>
  <si>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</si>
  <si>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</si>
  <si>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</si>
  <si>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</si>
  <si>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</si>
  <si>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</si>
  <si>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</si>
  <si>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</si>
  <si>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</si>
  <si>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</si>
  <si>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</si>
  <si>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</si>
  <si>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</si>
  <si>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</si>
  <si>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</si>
  <si>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</si>
  <si>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</si>
  <si>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</si>
  <si>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</si>
  <si>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</si>
  <si>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</si>
  <si>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</si>
  <si>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</si>
  <si>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</si>
  <si>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</si>
  <si>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</si>
  <si>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</si>
  <si>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</si>
  <si>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</si>
  <si>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</si>
  <si>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</si>
  <si>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</si>
  <si>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</si>
  <si>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</si>
  <si>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</si>
  <si>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</si>
  <si>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</si>
  <si>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</si>
  <si>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</si>
  <si>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</si>
  <si>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</si>
  <si>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</si>
  <si>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</si>
  <si>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</si>
  <si>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</si>
  <si>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</si>
  <si>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</si>
  <si>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</si>
  <si>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</si>
  <si>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</si>
  <si>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</si>
  <si>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</si>
  <si>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</si>
  <si>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</si>
  <si>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</si>
  <si>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</si>
  <si>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</si>
  <si>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</si>
  <si>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</si>
  <si>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</si>
  <si>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</si>
  <si>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</si>
  <si>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</si>
  <si>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</si>
  <si>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</si>
  <si>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</si>
  <si>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</si>
  <si>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</si>
  <si>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</si>
  <si>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</si>
  <si>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</si>
  <si>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</si>
  <si>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</si>
  <si>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</si>
  <si>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</si>
  <si>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</si>
  <si>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</si>
  <si>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</si>
  <si>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</si>
  <si>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</si>
  <si>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</si>
  <si>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</si>
  <si>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</si>
  <si>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</si>
  <si>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</si>
  <si>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</si>
  <si>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</si>
  <si>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</si>
  <si>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</si>
  <si>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</si>
  <si>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</si>
  <si>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</si>
  <si>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</si>
  <si>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</si>
  <si>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</si>
  <si>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</si>
  <si>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</si>
  <si>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</si>
  <si>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</si>
  <si>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</si>
  <si>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</si>
  <si>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</si>
  <si>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</si>
  <si>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</si>
  <si>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</si>
  <si>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</si>
  <si>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</si>
  <si>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</si>
  <si>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</si>
  <si>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</si>
  <si>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</si>
  <si>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</si>
  <si>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</si>
  <si>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</si>
  <si>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</si>
  <si>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</si>
  <si>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</si>
  <si>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</si>
  <si>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</si>
  <si>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</si>
  <si>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</si>
  <si>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</si>
  <si>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</si>
  <si>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</si>
  <si>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</si>
  <si>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</si>
  <si>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</si>
  <si>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</si>
  <si>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</si>
  <si>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</si>
  <si>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</si>
  <si>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</si>
  <si>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</si>
  <si>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</si>
  <si>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</si>
  <si>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</si>
  <si>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</si>
  <si>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</si>
  <si>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</si>
  <si>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</si>
  <si>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</si>
  <si>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</si>
  <si>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</si>
  <si>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</si>
  <si>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</si>
  <si>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</si>
  <si>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</si>
  <si>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</si>
  <si>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</si>
  <si>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</si>
  <si>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</si>
  <si>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</si>
  <si>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</si>
  <si>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</si>
  <si>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</si>
  <si>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</si>
  <si>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</si>
  <si>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</si>
  <si>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</si>
  <si>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</si>
  <si>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</si>
  <si>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</si>
  <si>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</si>
  <si>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</si>
  <si>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</si>
  <si>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</si>
  <si>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</si>
  <si>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</si>
  <si>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</si>
  <si>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</si>
  <si>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</si>
  <si>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</si>
  <si>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</si>
  <si>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</si>
  <si>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</si>
  <si>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</si>
  <si>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</si>
  <si>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</si>
  <si>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</si>
  <si>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</si>
  <si>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</si>
  <si>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</si>
  <si>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</si>
  <si>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</si>
  <si>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</si>
  <si>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</si>
  <si>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</si>
  <si>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</si>
  <si>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</si>
  <si>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</si>
  <si>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</si>
  <si>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</si>
  <si>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</si>
  <si>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</si>
  <si>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</si>
  <si>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</si>
  <si>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</si>
  <si>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</si>
  <si>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</si>
  <si>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</si>
  <si>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</si>
  <si>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</si>
  <si>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</si>
  <si>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</si>
  <si>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</si>
  <si>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</si>
  <si>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</si>
  <si>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</si>
  <si>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</si>
  <si>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</si>
  <si>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</si>
  <si>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</si>
  <si>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</si>
  <si>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</si>
  <si>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</si>
  <si>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</si>
  <si>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</si>
  <si>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</si>
  <si>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</si>
  <si>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</si>
  <si>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</si>
  <si>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</si>
  <si>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</si>
  <si>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</si>
  <si>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</si>
  <si>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</si>
  <si>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</si>
  <si>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</si>
  <si>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</si>
  <si>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</si>
  <si>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</si>
  <si>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</si>
  <si>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</si>
  <si>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</si>
  <si>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</si>
  <si>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</si>
  <si>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</si>
  <si>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</si>
  <si>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</si>
  <si>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</si>
  <si>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</si>
  <si>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</si>
  <si>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</si>
  <si>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</si>
  <si>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</si>
  <si>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</si>
  <si>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</si>
  <si>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</si>
  <si>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</si>
  <si>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</si>
  <si>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</si>
  <si>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</si>
  <si>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</si>
  <si>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</si>
  <si>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</si>
  <si>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</si>
  <si>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</si>
  <si>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</si>
  <si>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</si>
  <si>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</si>
  <si>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</si>
  <si>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</si>
  <si>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</si>
  <si>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</si>
  <si>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</si>
  <si>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</si>
  <si>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</si>
  <si>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</si>
  <si>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</si>
  <si>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</si>
  <si>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</si>
  <si>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</si>
  <si>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</si>
  <si>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</si>
  <si>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</si>
  <si>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</si>
  <si>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</si>
  <si>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</si>
  <si>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</si>
  <si>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</si>
  <si>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</si>
  <si>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</si>
  <si>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</si>
  <si>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</si>
  <si>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</si>
  <si>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</si>
  <si>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</si>
  <si>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</si>
  <si>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</si>
  <si>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</si>
  <si>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</si>
  <si>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</si>
  <si>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</si>
  <si>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</si>
  <si>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</si>
  <si>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</si>
  <si>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</si>
  <si>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</si>
  <si>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</si>
  <si>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</si>
  <si>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</si>
  <si>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</si>
  <si>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</si>
  <si>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</si>
  <si>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</si>
  <si>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</si>
  <si>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</si>
  <si>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</si>
  <si>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</si>
  <si>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</si>
  <si>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</si>
  <si>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</si>
  <si>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</si>
  <si>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</si>
  <si>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</si>
  <si>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</si>
  <si>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</si>
  <si>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</si>
  <si>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</si>
  <si>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</si>
  <si>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</si>
  <si>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</si>
  <si>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</si>
  <si>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</si>
  <si>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</si>
  <si>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</si>
  <si>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</si>
  <si>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</si>
  <si>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</si>
  <si>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</si>
  <si>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</si>
  <si>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</si>
  <si>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</si>
  <si>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</si>
  <si>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</si>
  <si>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</si>
  <si>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</si>
  <si>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</si>
  <si>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</si>
  <si>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</si>
  <si>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</si>
  <si>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</si>
  <si>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</si>
  <si>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</si>
  <si>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</si>
  <si>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</si>
  <si>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</si>
  <si>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</si>
  <si>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</si>
  <si>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</si>
  <si>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</si>
  <si>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</si>
  <si>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</si>
  <si>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</si>
  <si>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</si>
  <si>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</si>
  <si>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</si>
  <si>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</si>
  <si>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</si>
  <si>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</si>
  <si>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</si>
  <si>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</si>
  <si>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</si>
  <si>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</si>
  <si>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</si>
  <si>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</si>
  <si>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</si>
  <si>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</si>
  <si>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</si>
  <si>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</si>
  <si>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</si>
  <si>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</si>
  <si>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</si>
  <si>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</si>
  <si>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</si>
  <si>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</si>
  <si>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</si>
  <si>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</si>
  <si>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</si>
  <si>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</si>
  <si>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</si>
  <si>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</si>
  <si>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</si>
  <si>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</si>
  <si>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</si>
  <si>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</si>
  <si>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</si>
  <si>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</si>
  <si>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</si>
  <si>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</si>
  <si>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</si>
  <si>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</si>
  <si>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</si>
  <si>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</si>
  <si>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</si>
  <si>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</si>
  <si>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</si>
  <si>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</si>
  <si>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</si>
  <si>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</si>
  <si>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</si>
  <si>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</si>
  <si>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</si>
  <si>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</si>
  <si>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</si>
  <si>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</si>
  <si>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</si>
  <si>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</si>
  <si>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</si>
  <si>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</si>
  <si>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</si>
  <si>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</si>
  <si>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</si>
  <si>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</si>
  <si>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</si>
  <si>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</si>
  <si>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</si>
  <si>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</si>
  <si>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</si>
  <si>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</si>
  <si>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</si>
  <si>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</si>
  <si>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</si>
  <si>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</si>
  <si>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</si>
  <si>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</si>
  <si>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</si>
  <si>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</si>
  <si>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</si>
  <si>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</si>
  <si>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</si>
  <si>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</si>
  <si>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</si>
  <si>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</si>
  <si>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</si>
  <si>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</si>
  <si>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</si>
  <si>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</si>
  <si>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</si>
  <si>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</si>
  <si>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</si>
  <si>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</si>
  <si>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</si>
  <si>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</si>
  <si>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</si>
  <si>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</si>
  <si>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</si>
  <si>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</si>
  <si>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</si>
  <si>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</si>
  <si>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</si>
  <si>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</si>
  <si>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</si>
  <si>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</si>
  <si>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</si>
  <si>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</si>
  <si>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</si>
  <si>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</si>
  <si>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</si>
  <si>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</si>
  <si>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</si>
  <si>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</si>
  <si>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</si>
  <si>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</si>
  <si>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</si>
  <si>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</si>
  <si>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</si>
  <si>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</si>
  <si>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</si>
  <si>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</si>
  <si>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</si>
  <si>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</si>
  <si>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</si>
  <si>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</si>
  <si>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</si>
  <si>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</si>
  <si>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</si>
  <si>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</si>
  <si>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</si>
  <si>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</si>
  <si>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</si>
  <si>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</si>
  <si>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</si>
  <si>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</si>
  <si>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</si>
  <si>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</si>
  <si>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</si>
  <si>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</si>
  <si>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</si>
  <si>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</si>
  <si>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</si>
  <si>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</si>
  <si>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</si>
  <si>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</si>
  <si>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</si>
  <si>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</si>
  <si>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</si>
  <si>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</si>
  <si>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</si>
  <si>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</si>
  <si>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</si>
  <si>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</si>
  <si>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</si>
  <si>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</si>
  <si>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</si>
  <si>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</si>
  <si>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</si>
  <si>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</si>
  <si>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</si>
  <si>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</si>
  <si>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</si>
  <si>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</si>
  <si>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</si>
  <si>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</si>
  <si>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</si>
  <si>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</si>
  <si>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</si>
  <si>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</si>
  <si>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</si>
  <si>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</si>
  <si>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</si>
  <si>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</si>
  <si>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</si>
  <si>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</si>
  <si>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</si>
  <si>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</si>
  <si>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</si>
  <si>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</si>
  <si>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</si>
  <si>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</si>
  <si>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</si>
  <si>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</si>
  <si>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</si>
  <si>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</si>
  <si>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</si>
  <si>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</si>
  <si>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</si>
  <si>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</si>
  <si>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</si>
  <si>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</si>
  <si>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</si>
  <si>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</si>
  <si>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</si>
  <si>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</si>
  <si>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</si>
  <si>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</si>
  <si>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</si>
  <si>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</si>
  <si>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</si>
  <si>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</si>
  <si>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</si>
  <si>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</si>
  <si>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</si>
  <si>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</si>
  <si>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</si>
  <si>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</si>
  <si>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</si>
  <si>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</si>
  <si>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</si>
  <si>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</si>
  <si>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</si>
  <si>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</si>
  <si>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</si>
  <si>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</si>
  <si>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</si>
  <si>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</si>
  <si>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</si>
  <si>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</si>
  <si>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</si>
  <si>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</si>
  <si>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</si>
  <si>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</si>
  <si>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</si>
  <si>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</si>
  <si>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</si>
  <si>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</si>
  <si>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</si>
  <si>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</si>
  <si>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</si>
  <si>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</si>
  <si>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</si>
  <si>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</si>
  <si>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</si>
  <si>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</si>
  <si>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</si>
  <si>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</si>
  <si>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</si>
  <si>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</si>
  <si>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</si>
  <si>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</si>
  <si>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</si>
  <si>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</si>
  <si>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</si>
  <si>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</si>
  <si>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</si>
  <si>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</si>
  <si>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</si>
  <si>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</si>
  <si>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</si>
  <si>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</si>
  <si>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</si>
  <si>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</si>
  <si>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</si>
  <si>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</si>
  <si>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</si>
  <si>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</si>
  <si>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</si>
  <si>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</si>
  <si>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</si>
  <si>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</si>
  <si>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</si>
  <si>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</si>
  <si>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</si>
  <si>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</si>
  <si>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</si>
  <si>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</si>
  <si>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</si>
  <si>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</si>
  <si>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</si>
  <si>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</si>
  <si>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</si>
  <si>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</si>
  <si>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</si>
  <si>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</si>
  <si>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</si>
  <si>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</si>
  <si>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</si>
  <si>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</si>
  <si>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</si>
  <si>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</si>
  <si>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</si>
  <si>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</si>
  <si>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</si>
  <si>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</si>
  <si>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</si>
  <si>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</si>
  <si>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</si>
  <si>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</si>
  <si>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</si>
  <si>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</si>
  <si>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</si>
  <si>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</si>
  <si>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</si>
  <si>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</si>
  <si>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</si>
  <si>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</si>
  <si>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</si>
  <si>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</si>
  <si>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</si>
  <si>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</si>
  <si>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</si>
  <si>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</si>
  <si>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</si>
  <si>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</si>
  <si>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</si>
  <si>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</si>
  <si>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</si>
  <si>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</si>
  <si>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</si>
  <si>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</si>
  <si>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</si>
  <si>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</si>
  <si>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</si>
  <si>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</si>
  <si>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</si>
  <si>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</si>
  <si>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</si>
  <si>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</si>
  <si>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</si>
  <si>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</si>
  <si>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</si>
  <si>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</si>
  <si>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</si>
  <si>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</si>
  <si>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</si>
  <si>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</si>
  <si>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</si>
  <si>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</si>
  <si>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</si>
  <si>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</si>
  <si>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</si>
  <si>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</si>
  <si>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</si>
  <si>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</si>
  <si>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</si>
  <si>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</si>
  <si>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</si>
  <si>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</si>
  <si>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</si>
  <si>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</si>
  <si>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</si>
  <si>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</si>
  <si>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</si>
  <si>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</si>
  <si>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</si>
  <si>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</si>
  <si>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</si>
  <si>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</si>
  <si>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</si>
  <si>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</si>
  <si>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</si>
  <si>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</si>
  <si>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</si>
  <si>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</si>
  <si>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</si>
  <si>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</si>
  <si>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</si>
  <si>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</si>
  <si>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</si>
  <si>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</si>
  <si>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</si>
  <si>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</si>
  <si>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</si>
  <si>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</si>
  <si>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</si>
  <si>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</si>
  <si>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</si>
  <si>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</si>
  <si>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</si>
  <si>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</si>
  <si>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</si>
  <si>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</si>
  <si>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</si>
  <si>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</si>
  <si>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</si>
  <si>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</si>
  <si>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</si>
  <si>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</si>
  <si>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</si>
  <si>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</si>
  <si>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</si>
  <si>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</si>
  <si>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</si>
  <si>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</si>
  <si>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</si>
  <si>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</si>
  <si>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</si>
  <si>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</si>
  <si>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</si>
  <si>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</si>
  <si>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</si>
  <si>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</si>
  <si>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</si>
  <si>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</si>
  <si>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</si>
  <si>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</si>
  <si>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</si>
  <si>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</si>
  <si>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</si>
  <si>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</si>
  <si>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</si>
  <si>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</si>
  <si>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</si>
  <si>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</si>
  <si>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</si>
  <si>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</si>
  <si>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</si>
  <si>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</si>
  <si>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</si>
  <si>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</si>
  <si>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</si>
  <si>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</si>
  <si>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</si>
  <si>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</si>
  <si>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</si>
  <si>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</si>
  <si>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</si>
  <si>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</si>
  <si>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</si>
  <si>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</si>
  <si>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</si>
  <si>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</si>
  <si>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</si>
  <si>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</si>
  <si>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</si>
  <si>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</si>
  <si>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</si>
  <si>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</si>
  <si>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</si>
  <si>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</si>
  <si>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</si>
  <si>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</si>
  <si>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</si>
  <si>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</si>
  <si>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</si>
  <si>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</si>
  <si>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</si>
  <si>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</si>
  <si>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</si>
  <si>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</si>
  <si>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</si>
  <si>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</si>
  <si>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</si>
  <si>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</si>
  <si>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</si>
  <si>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</si>
  <si>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</si>
  <si>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</si>
  <si>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</si>
  <si>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</si>
  <si>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</si>
  <si>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</si>
  <si>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</si>
  <si>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</si>
  <si>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</si>
  <si>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</si>
  <si>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</si>
  <si>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</si>
  <si>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</si>
  <si>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</si>
  <si>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</si>
  <si>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</si>
  <si>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</si>
  <si>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</si>
  <si>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</si>
  <si>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</si>
  <si>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</si>
  <si>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</si>
  <si>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</si>
  <si>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</si>
  <si>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</si>
  <si>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</si>
  <si>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</si>
  <si>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</si>
  <si>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</si>
  <si>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</si>
  <si>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</si>
  <si>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</si>
  <si>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</si>
  <si>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</si>
  <si>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</si>
  <si>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</si>
  <si>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</si>
  <si>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</si>
  <si>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</si>
  <si>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</si>
  <si>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</si>
  <si>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</si>
  <si>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</si>
  <si>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</si>
  <si>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</si>
  <si>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</si>
  <si>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</si>
  <si>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</si>
  <si>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</si>
  <si>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</si>
  <si>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</si>
  <si>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</si>
  <si>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</si>
  <si>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</si>
  <si>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</si>
  <si>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</si>
  <si>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</si>
  <si>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</si>
  <si>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</si>
  <si>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</si>
  <si>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</si>
  <si>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</si>
  <si>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</si>
  <si>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</si>
  <si>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</si>
  <si>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</si>
  <si>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</si>
  <si>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</si>
  <si>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</si>
  <si>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</si>
  <si>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</si>
  <si>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</si>
  <si>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</si>
  <si>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</si>
  <si>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</si>
  <si>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</si>
  <si>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</si>
  <si>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</si>
  <si>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</si>
  <si>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</si>
  <si>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</si>
  <si>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</si>
  <si>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</si>
  <si>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</si>
  <si>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</si>
  <si>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</si>
  <si>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</si>
  <si>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</si>
  <si>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</si>
  <si>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</si>
  <si>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</si>
  <si>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</si>
  <si>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</si>
  <si>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</si>
  <si>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</si>
  <si>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</si>
  <si>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</si>
  <si>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</si>
  <si>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</si>
  <si>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</si>
  <si>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</si>
  <si>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</si>
  <si>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</si>
  <si>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</si>
  <si>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</si>
  <si>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</si>
  <si>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</si>
  <si>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</si>
  <si>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</si>
  <si>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</si>
  <si>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</si>
  <si>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</si>
  <si>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</si>
  <si>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</si>
  <si>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</si>
  <si>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</si>
  <si>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</si>
  <si>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</si>
  <si>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</si>
  <si>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</si>
  <si>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</si>
  <si>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</si>
  <si>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</si>
  <si>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</si>
  <si>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</si>
  <si>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</si>
  <si>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</si>
  <si>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</si>
  <si>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</si>
  <si>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</si>
  <si>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</si>
  <si>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</si>
  <si>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</si>
  <si>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</si>
  <si>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</si>
  <si>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</si>
  <si>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</si>
  <si>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</si>
  <si>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</si>
  <si>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</si>
  <si>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</si>
  <si>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</si>
  <si>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</si>
  <si>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</si>
  <si>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</si>
  <si>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</si>
  <si>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</si>
  <si>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</si>
  <si>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</si>
  <si>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</si>
  <si>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</si>
  <si>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</si>
  <si>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</si>
  <si>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</si>
  <si>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</si>
  <si>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</si>
  <si>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</si>
  <si>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</si>
  <si>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</si>
  <si>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</si>
  <si>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</si>
  <si>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</si>
  <si>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</si>
  <si>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</si>
  <si>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</si>
  <si>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</si>
  <si>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</si>
  <si>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</si>
  <si>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</si>
  <si>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</si>
  <si>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</si>
  <si>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</si>
  <si>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</si>
  <si>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</si>
  <si>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</si>
  <si>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</si>
  <si>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</si>
  <si>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</si>
  <si>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</si>
  <si>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</si>
  <si>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</si>
  <si>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</si>
  <si>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</si>
  <si>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</si>
  <si>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</si>
  <si>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</si>
  <si>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</si>
  <si>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</si>
  <si>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</si>
  <si>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</si>
  <si>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</si>
  <si>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</si>
  <si>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</si>
  <si>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</si>
  <si>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</si>
  <si>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</si>
  <si>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</si>
  <si>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</si>
  <si>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</si>
  <si>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</si>
  <si>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</si>
  <si>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</si>
  <si>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</si>
  <si>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</si>
  <si>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</si>
  <si>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</si>
  <si>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</si>
  <si>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</si>
  <si>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</si>
  <si>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</si>
  <si>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</si>
  <si>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</si>
  <si>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</si>
  <si>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</si>
  <si>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</si>
  <si>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</si>
  <si>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</si>
  <si>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</si>
  <si>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</si>
  <si>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</si>
  <si>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</si>
  <si>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</si>
  <si>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</si>
  <si>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</si>
  <si>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</si>
  <si>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</si>
  <si>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</si>
  <si>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</si>
  <si>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</si>
  <si>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</si>
  <si>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</si>
  <si>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</si>
  <si>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</si>
  <si>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</si>
  <si>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</si>
  <si>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</si>
  <si>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</si>
  <si>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</si>
  <si>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</si>
  <si>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</si>
  <si>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</si>
  <si>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</si>
  <si>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</si>
  <si>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</si>
  <si>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</si>
  <si>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</si>
  <si>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</si>
  <si>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</si>
  <si>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</si>
  <si>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</si>
  <si>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</si>
  <si>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</si>
  <si>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</si>
  <si>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</si>
  <si>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</si>
  <si>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</si>
  <si>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</si>
  <si>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</si>
  <si>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</si>
  <si>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</si>
  <si>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</si>
  <si>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</si>
  <si>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</si>
  <si>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</si>
  <si>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</si>
  <si>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</si>
  <si>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</si>
  <si>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</si>
  <si>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</si>
  <si>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</si>
  <si>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</si>
  <si>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</si>
  <si>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</si>
  <si>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</si>
  <si>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</si>
  <si>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</si>
  <si>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</si>
  <si>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</si>
  <si>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</si>
  <si>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</si>
  <si>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</si>
  <si>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</si>
  <si>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</si>
  <si>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</si>
  <si>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</si>
  <si>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</si>
  <si>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</si>
  <si>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</si>
  <si>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</si>
  <si>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</si>
  <si>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</si>
  <si>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</si>
  <si>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</si>
  <si>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</si>
  <si>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</si>
  <si>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</si>
  <si>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</si>
  <si>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</si>
  <si>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</si>
  <si>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</si>
  <si>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</si>
  <si>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</si>
  <si>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</si>
  <si>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</si>
  <si>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</si>
  <si>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</si>
  <si>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</si>
  <si>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</si>
  <si>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</si>
  <si>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</si>
  <si>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</si>
  <si>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</si>
  <si>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</si>
  <si>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</si>
  <si>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</si>
  <si>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</si>
  <si>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</si>
  <si>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</si>
  <si>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</si>
  <si>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</si>
  <si>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</si>
  <si>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</si>
  <si>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</si>
  <si>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</si>
  <si>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</si>
  <si>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</si>
  <si>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</si>
  <si>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</si>
  <si>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</si>
  <si>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</si>
  <si>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</si>
  <si>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</si>
  <si>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</si>
  <si>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</si>
  <si>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</si>
  <si>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</si>
  <si>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</si>
  <si>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</si>
  <si>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</si>
  <si>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</si>
  <si>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</si>
  <si>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</si>
  <si>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</si>
  <si>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</si>
  <si>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</si>
  <si>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</si>
  <si>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</si>
  <si>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</si>
  <si>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</si>
  <si>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</si>
  <si>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</si>
  <si>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</si>
  <si>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</si>
  <si>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</si>
  <si>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</si>
  <si>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</si>
  <si>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</si>
  <si>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</si>
  <si>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</si>
  <si>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</si>
  <si>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</si>
  <si>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</si>
  <si>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</si>
  <si>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</si>
  <si>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</si>
  <si>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</si>
  <si>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</si>
  <si>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</si>
  <si>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</si>
  <si>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</si>
  <si>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</si>
  <si>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</si>
  <si>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</si>
  <si>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</si>
  <si>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</si>
  <si>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</si>
  <si>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</si>
  <si>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</si>
  <si>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</si>
  <si>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</si>
  <si>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</si>
  <si>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</si>
  <si>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</si>
  <si>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</si>
  <si>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</si>
  <si>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</si>
  <si>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</si>
  <si>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</si>
  <si>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</si>
  <si>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</si>
  <si>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</si>
  <si>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</si>
  <si>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</si>
  <si>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</si>
  <si>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</si>
  <si>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</si>
  <si>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</si>
  <si>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</si>
  <si>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</si>
  <si>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</si>
  <si>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</si>
  <si>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</si>
  <si>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</si>
  <si>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</si>
  <si>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</si>
  <si>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</si>
  <si>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</si>
  <si>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</si>
  <si>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</si>
  <si>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</si>
  <si>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</si>
  <si>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</si>
  <si>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</si>
  <si>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</si>
  <si>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</si>
  <si>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</si>
  <si>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</si>
  <si>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</si>
  <si>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</si>
  <si>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</si>
  <si>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</si>
  <si>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</si>
  <si>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</si>
  <si>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</si>
  <si>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</si>
  <si>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</si>
  <si>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</si>
  <si>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</si>
  <si>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</si>
  <si>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</si>
  <si>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</si>
  <si>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</si>
  <si>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</si>
  <si>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</si>
  <si>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</si>
  <si>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</si>
  <si>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</si>
  <si>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</si>
  <si>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</si>
  <si>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</si>
  <si>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</si>
  <si>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</si>
  <si>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</si>
  <si>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</si>
  <si>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</si>
  <si>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</si>
  <si>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</si>
  <si>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</si>
  <si>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</si>
  <si>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</si>
  <si>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</si>
  <si>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</si>
  <si>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</si>
  <si>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</si>
  <si>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</si>
  <si>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</si>
  <si>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</si>
  <si>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</si>
  <si>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</si>
  <si>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</si>
  <si>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</si>
  <si>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</si>
  <si>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</si>
  <si>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</si>
  <si>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</si>
  <si>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</si>
  <si>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</si>
  <si>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</si>
  <si>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</si>
  <si>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</si>
  <si>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</si>
  <si>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</si>
  <si>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</si>
  <si>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</si>
  <si>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</si>
  <si>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</si>
  <si>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</si>
  <si>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</si>
  <si>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</si>
  <si>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</si>
  <si>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</si>
  <si>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</si>
  <si>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</si>
  <si>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</si>
  <si>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</si>
  <si>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</si>
  <si>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</si>
  <si>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</si>
  <si>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</si>
  <si>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</si>
  <si>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</si>
  <si>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</si>
  <si>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</si>
  <si>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</si>
  <si>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</si>
  <si>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</si>
  <si>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</si>
  <si>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</si>
  <si>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</si>
  <si>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</si>
  <si>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</si>
  <si>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</si>
  <si>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</si>
  <si>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</si>
  <si>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</si>
  <si>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</si>
  <si>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</si>
  <si>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</si>
  <si>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</si>
  <si>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</si>
  <si>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</si>
  <si>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</si>
  <si>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</si>
  <si>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</si>
  <si>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</si>
  <si>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</si>
  <si>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</si>
  <si>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</si>
  <si>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</si>
  <si>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</si>
  <si>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</si>
  <si>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</si>
  <si>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</si>
  <si>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</si>
  <si>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</si>
  <si>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</si>
  <si>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</si>
  <si>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</si>
  <si>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</si>
  <si>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</si>
  <si>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</si>
  <si>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</si>
  <si>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</si>
  <si>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</si>
  <si>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</si>
  <si>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</si>
  <si>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</si>
  <si>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</si>
  <si>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</si>
  <si>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</si>
  <si>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</si>
  <si>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</si>
  <si>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</si>
  <si>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</si>
  <si>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</si>
  <si>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</si>
  <si>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</si>
  <si>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</si>
  <si>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</si>
  <si>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</si>
  <si>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</si>
  <si>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</si>
  <si>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</si>
  <si>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</si>
  <si>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</si>
  <si>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</si>
  <si>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</si>
  <si>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</si>
  <si>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</si>
  <si>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</si>
  <si>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</si>
  <si>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</si>
  <si>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</si>
  <si>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</si>
  <si>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</si>
  <si>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</si>
  <si>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</si>
  <si>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</si>
  <si>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</si>
  <si>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</si>
  <si>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</si>
  <si>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</si>
  <si>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</si>
  <si>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</si>
  <si>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</si>
  <si>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</si>
  <si>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</si>
  <si>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</si>
  <si>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</si>
  <si>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</si>
  <si>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</si>
  <si>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</si>
  <si>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</si>
  <si>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</si>
  <si>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</si>
  <si>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</si>
  <si>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</si>
  <si>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</si>
  <si>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</si>
  <si>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</si>
  <si>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</si>
  <si>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</si>
  <si>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</si>
  <si>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</si>
  <si>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</si>
  <si>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</si>
  <si>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</si>
  <si>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</si>
  <si>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</si>
  <si>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</si>
  <si>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</si>
  <si>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</si>
  <si>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</si>
  <si>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</si>
  <si>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</si>
  <si>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</si>
  <si>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</si>
  <si>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</si>
  <si>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</si>
  <si>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</si>
  <si>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</si>
  <si>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</si>
  <si>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</si>
  <si>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</si>
  <si>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</si>
  <si>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</si>
  <si>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</si>
  <si>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</si>
  <si>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</si>
  <si>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</si>
  <si>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</si>
  <si>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</si>
  <si>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</si>
  <si>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</si>
  <si>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</si>
  <si>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</si>
  <si>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</si>
  <si>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</si>
  <si>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</si>
  <si>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</si>
  <si>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</si>
  <si>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</si>
  <si>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</si>
  <si>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</si>
  <si>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</si>
  <si>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</si>
  <si>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</si>
  <si>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</si>
  <si>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</si>
  <si>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</si>
  <si>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</si>
  <si>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</si>
  <si>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</si>
  <si>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</si>
  <si>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</si>
  <si>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</si>
  <si>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</si>
  <si>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</si>
  <si>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</si>
  <si>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</si>
  <si>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</si>
  <si>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</si>
  <si>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</si>
  <si>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</si>
  <si>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</si>
  <si>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</si>
  <si>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</si>
  <si>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</si>
  <si>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</si>
  <si>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</si>
  <si>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</si>
  <si>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</si>
  <si>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</si>
  <si>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</si>
  <si>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</si>
  <si>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</si>
  <si>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</si>
  <si>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</si>
  <si>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</si>
  <si>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</si>
  <si>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</si>
  <si>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</si>
  <si>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</si>
  <si>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</si>
  <si>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</si>
  <si>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</si>
  <si>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</si>
  <si>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</si>
  <si>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</si>
  <si>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</si>
  <si>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</si>
  <si>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</si>
  <si>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</si>
  <si>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</si>
  <si>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</si>
  <si>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</si>
  <si>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</si>
  <si>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</si>
  <si>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</si>
  <si>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</si>
  <si>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</si>
  <si>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</si>
  <si>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</si>
  <si>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</si>
  <si>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</si>
  <si>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</si>
  <si>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</si>
  <si>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</si>
  <si>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</si>
  <si>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</si>
  <si>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</si>
  <si>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</si>
  <si>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</si>
  <si>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</si>
  <si>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</si>
  <si>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</si>
  <si>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</si>
  <si>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</si>
  <si>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</si>
  <si>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</si>
  <si>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</si>
  <si>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</si>
  <si>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</si>
  <si>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</si>
  <si>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</si>
  <si>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</si>
  <si>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</si>
  <si>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</si>
  <si>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</si>
  <si>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</si>
  <si>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</si>
  <si>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</si>
  <si>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</si>
  <si>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</si>
  <si>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</si>
  <si>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</si>
  <si>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</si>
  <si>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</si>
  <si>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</si>
  <si>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</si>
  <si>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</si>
  <si>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</si>
  <si>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</si>
  <si>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</si>
  <si>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</si>
  <si>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</si>
  <si>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</si>
  <si>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</si>
  <si>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</si>
  <si>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</si>
  <si>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</si>
  <si>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</si>
  <si>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</si>
  <si>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</si>
  <si>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</si>
  <si>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</si>
  <si>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</si>
  <si>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</si>
  <si>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</si>
  <si>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</si>
  <si>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</si>
  <si>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</si>
  <si>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</si>
  <si>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</si>
  <si>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</si>
  <si>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</si>
  <si>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</si>
  <si>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</si>
  <si>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</si>
  <si>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</si>
  <si>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</si>
  <si>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</si>
  <si>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</si>
  <si>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</si>
  <si>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</si>
  <si>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</si>
  <si>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</si>
  <si>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</si>
  <si>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</si>
  <si>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</si>
  <si>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</si>
  <si>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</si>
  <si>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</si>
  <si>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</si>
  <si>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</si>
  <si>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</si>
  <si>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</si>
  <si>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</si>
  <si>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</si>
  <si>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</si>
  <si>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</si>
  <si>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</si>
  <si>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</si>
  <si>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</si>
  <si>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</si>
  <si>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</si>
  <si>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</si>
  <si>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</si>
  <si>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</si>
  <si>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</si>
  <si>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</si>
  <si>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</si>
  <si>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</si>
  <si>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</si>
  <si>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</si>
  <si>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</si>
  <si>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</si>
  <si>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</si>
  <si>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</si>
  <si>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</si>
  <si>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</si>
  <si>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</si>
  <si>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</si>
  <si>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</si>
  <si>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</si>
  <si>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</si>
  <si>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</si>
  <si>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</si>
  <si>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</si>
  <si>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</si>
  <si>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</si>
  <si>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</si>
  <si>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</si>
  <si>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</si>
  <si>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</si>
  <si>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</si>
  <si>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</si>
  <si>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</si>
  <si>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</si>
  <si>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</si>
  <si>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</si>
  <si>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</si>
  <si>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</si>
  <si>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</si>
  <si>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</si>
  <si>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</si>
  <si>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</si>
  <si>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</si>
  <si>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</si>
  <si>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</si>
  <si>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</si>
  <si>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</si>
  <si>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</si>
  <si>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</si>
  <si>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</si>
  <si>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</si>
  <si>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</si>
  <si>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</si>
  <si>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</si>
  <si>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</si>
  <si>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</si>
  <si>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</si>
  <si>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</si>
  <si>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</si>
  <si>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</si>
  <si>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</si>
  <si>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</si>
  <si>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</si>
  <si>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</si>
  <si>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</si>
  <si>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</si>
  <si>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</si>
  <si>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</si>
  <si>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</si>
  <si>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</si>
  <si>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</si>
  <si>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</si>
  <si>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</si>
  <si>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</si>
  <si>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</si>
  <si>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</si>
  <si>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</si>
  <si>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</si>
  <si>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</si>
  <si>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</si>
  <si>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</si>
  <si>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</si>
  <si>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</si>
  <si>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</si>
  <si>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</si>
  <si>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</si>
  <si>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</si>
  <si>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</si>
  <si>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</si>
  <si>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</si>
  <si>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</si>
  <si>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</si>
  <si>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</si>
  <si>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</si>
  <si>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</si>
  <si>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</si>
  <si>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</si>
  <si>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</si>
  <si>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</si>
  <si>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</si>
  <si>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</si>
  <si>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</si>
  <si>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</si>
  <si>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</si>
  <si>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</si>
  <si>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</si>
  <si>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</si>
  <si>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</si>
  <si>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</si>
  <si>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</si>
  <si>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</si>
  <si>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</si>
  <si>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</si>
  <si>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</si>
  <si>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</si>
  <si>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</si>
  <si>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</si>
  <si>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</si>
  <si>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</si>
  <si>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</si>
  <si>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</si>
  <si>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</si>
  <si>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</si>
  <si>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</si>
  <si>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</si>
  <si>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</si>
  <si>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</si>
  <si>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</si>
  <si>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</si>
  <si>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</si>
  <si>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</si>
  <si>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</si>
  <si>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</si>
  <si>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</si>
  <si>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</si>
  <si>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</si>
  <si>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</si>
  <si>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</si>
  <si>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</si>
  <si>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</si>
  <si>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</si>
  <si>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</si>
  <si>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</si>
  <si>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</si>
  <si>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</si>
  <si>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</si>
  <si>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</si>
  <si>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</si>
  <si>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</si>
  <si>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</si>
  <si>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</si>
  <si>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</si>
  <si>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</si>
  <si>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</si>
  <si>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</si>
  <si>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</si>
  <si>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</si>
  <si>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</si>
  <si>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</si>
  <si>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</si>
  <si>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</si>
  <si>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</si>
  <si>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</si>
  <si>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</si>
  <si>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</si>
  <si>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</si>
  <si>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</si>
  <si>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</si>
  <si>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</si>
  <si>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</si>
  <si>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</si>
  <si>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</si>
  <si>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</si>
  <si>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</si>
  <si>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</si>
  <si>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</si>
  <si>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</si>
  <si>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</si>
  <si>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</si>
  <si>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</si>
  <si>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</si>
  <si>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</si>
  <si>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</si>
  <si>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</si>
  <si>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</si>
  <si>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</si>
  <si>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</si>
  <si>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</si>
  <si>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</si>
  <si>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</si>
  <si>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</si>
  <si>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</si>
  <si>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</si>
  <si>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</si>
  <si>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</si>
  <si>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</si>
  <si>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</si>
  <si>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</si>
  <si>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</si>
  <si>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</si>
  <si>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</si>
  <si>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</si>
  <si>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</si>
  <si>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</si>
  <si>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</si>
  <si>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</si>
  <si>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</si>
  <si>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</si>
  <si>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</si>
  <si>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</si>
  <si>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</si>
  <si>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</si>
  <si>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</si>
  <si>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</si>
  <si>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</si>
  <si>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</si>
  <si>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</si>
  <si>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</si>
  <si>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</si>
  <si>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</si>
  <si>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</si>
  <si>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</si>
  <si>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</si>
  <si>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</si>
  <si>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</si>
  <si>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</si>
  <si>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</si>
  <si>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</si>
  <si>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</si>
  <si>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</si>
  <si>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</si>
  <si>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</si>
  <si>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</si>
  <si>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</si>
  <si>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</si>
  <si>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</si>
  <si>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</si>
  <si>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</si>
  <si>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</si>
  <si>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</si>
  <si>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</si>
  <si>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</si>
  <si>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</si>
  <si>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</si>
  <si>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</si>
  <si>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</si>
  <si>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</si>
  <si>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</si>
  <si>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</si>
  <si>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</si>
  <si>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</si>
  <si>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</si>
  <si>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</si>
  <si>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</si>
  <si>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</si>
  <si>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</si>
  <si>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</si>
  <si>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</si>
  <si>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</si>
  <si>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</si>
  <si>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</si>
  <si>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</si>
  <si>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</si>
  <si>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</si>
  <si>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</si>
  <si>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</si>
  <si>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</si>
  <si>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</si>
  <si>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</si>
  <si>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</si>
  <si>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</si>
  <si>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</si>
  <si>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</si>
  <si>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</si>
  <si>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</si>
  <si>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</si>
  <si>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</si>
  <si>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</si>
  <si>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</si>
  <si>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</si>
  <si>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</si>
  <si>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</si>
  <si>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</si>
  <si>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</si>
  <si>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</si>
  <si>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</si>
  <si>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</si>
  <si>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</si>
  <si>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</si>
  <si>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</si>
  <si>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</si>
  <si>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</si>
  <si>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</si>
  <si>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</si>
  <si>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</si>
  <si>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</si>
  <si>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</si>
  <si>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</si>
  <si>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</si>
  <si>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</si>
  <si>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</si>
  <si>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</si>
  <si>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</si>
  <si>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</si>
  <si>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</si>
  <si>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</si>
  <si>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</si>
  <si>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</si>
  <si>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</si>
  <si>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</si>
  <si>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</si>
  <si>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</si>
  <si>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</si>
  <si>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</si>
  <si>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</si>
  <si>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</si>
  <si>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</si>
  <si>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</si>
  <si>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</si>
  <si>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</si>
  <si>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</si>
  <si>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</si>
  <si>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</si>
  <si>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</si>
  <si>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</si>
  <si>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</si>
  <si>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</si>
  <si>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</si>
  <si>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</si>
  <si>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</si>
  <si>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</si>
  <si>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</si>
  <si>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</si>
  <si>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</si>
  <si>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</si>
  <si>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</si>
  <si>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</si>
  <si>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</si>
  <si>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</si>
  <si>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</si>
  <si>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</si>
  <si>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</si>
  <si>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</si>
  <si>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</si>
  <si>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</si>
  <si>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</si>
  <si>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</si>
  <si>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</si>
  <si>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</si>
  <si>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</si>
  <si>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</si>
  <si>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</si>
  <si>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</si>
  <si>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</si>
  <si>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</si>
  <si>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</si>
  <si>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</si>
  <si>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</si>
  <si>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</si>
  <si>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</si>
  <si>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</si>
  <si>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</si>
  <si>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</si>
  <si>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</si>
  <si>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</si>
  <si>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</si>
  <si>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</si>
  <si>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</si>
  <si>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</si>
  <si>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</si>
  <si>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</si>
  <si>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</si>
  <si>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</si>
  <si>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</si>
  <si>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</si>
  <si>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</si>
  <si>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</si>
  <si>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</si>
  <si>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</si>
  <si>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</si>
  <si>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</si>
  <si>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</si>
  <si>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</si>
  <si>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</si>
  <si>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</si>
  <si>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</si>
  <si>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</si>
  <si>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</si>
  <si>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</si>
  <si>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</si>
  <si>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</si>
  <si>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</si>
  <si>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</si>
  <si>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</si>
  <si>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</si>
  <si>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</si>
  <si>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</si>
  <si>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</si>
  <si>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</si>
  <si>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</si>
  <si>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</si>
  <si>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</si>
  <si>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</si>
  <si>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</si>
  <si>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</si>
  <si>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</si>
  <si>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</si>
  <si>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</si>
  <si>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</si>
  <si>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</si>
  <si>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</si>
  <si>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</si>
  <si>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</si>
  <si>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</si>
  <si>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</si>
  <si>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</si>
  <si>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</si>
  <si>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</si>
  <si>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</si>
  <si>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</si>
  <si>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</si>
  <si>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</si>
  <si>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</si>
  <si>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</si>
  <si>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</si>
  <si>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</si>
  <si>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</si>
  <si>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</si>
  <si>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</si>
  <si>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</si>
  <si>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</si>
  <si>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</si>
  <si>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</si>
  <si>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</si>
  <si>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</si>
  <si>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</si>
  <si>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</si>
  <si>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</si>
  <si>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</si>
  <si>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</si>
  <si>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</si>
  <si>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</si>
  <si>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</si>
  <si>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</si>
  <si>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</si>
  <si>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</si>
  <si>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</si>
  <si>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</si>
  <si>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</si>
  <si>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</si>
  <si>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</si>
  <si>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</si>
  <si>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</si>
  <si>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</si>
  <si>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</si>
  <si>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</si>
  <si>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</si>
  <si>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</si>
  <si>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</si>
  <si>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</si>
  <si>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</si>
  <si>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</si>
  <si>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</si>
  <si>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</si>
  <si>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</si>
  <si>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</si>
  <si>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</si>
  <si>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</si>
  <si>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</si>
  <si>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</si>
  <si>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</si>
  <si>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</si>
  <si>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</si>
  <si>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</si>
  <si>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</si>
  <si>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</si>
  <si>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</si>
  <si>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</si>
  <si>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</si>
  <si>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</si>
  <si>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</si>
  <si>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</si>
  <si>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</si>
  <si>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</si>
  <si>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</si>
  <si>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</si>
  <si>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</si>
  <si>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</si>
  <si>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</si>
  <si>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</si>
  <si>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</si>
  <si>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</si>
  <si>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</si>
  <si>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</si>
  <si>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</si>
  <si>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</si>
  <si>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</si>
  <si>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</si>
  <si>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</si>
  <si>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</si>
  <si>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</si>
  <si>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</si>
  <si>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</si>
  <si>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</si>
  <si>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</si>
  <si>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</si>
  <si>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</si>
  <si>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</si>
  <si>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</si>
  <si>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</si>
  <si>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</si>
  <si>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</si>
  <si>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</si>
  <si>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</si>
  <si>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</si>
  <si>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</si>
  <si>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</si>
  <si>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</si>
  <si>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</si>
  <si>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</si>
  <si>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</si>
  <si>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</si>
  <si>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</si>
  <si>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</si>
  <si>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</si>
  <si>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</si>
  <si>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</si>
  <si>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</si>
  <si>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</si>
  <si>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</si>
  <si>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</si>
  <si>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</si>
  <si>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</si>
  <si>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</si>
  <si>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</si>
  <si>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</si>
  <si>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</si>
  <si>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</si>
  <si>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</si>
  <si>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</si>
  <si>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</si>
  <si>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</si>
  <si>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</si>
  <si>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</si>
  <si>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</si>
  <si>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</si>
  <si>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</si>
  <si>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</si>
  <si>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</si>
  <si>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</si>
  <si>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</si>
  <si>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</si>
  <si>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</si>
  <si>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</si>
  <si>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</si>
  <si>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</si>
  <si>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</si>
  <si>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</si>
  <si>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</si>
  <si>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</si>
  <si>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</si>
  <si>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</si>
  <si>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</si>
  <si>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</si>
  <si>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</si>
  <si>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</si>
  <si>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</si>
  <si>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</si>
  <si>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</si>
  <si>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</si>
  <si>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</si>
  <si>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</si>
  <si>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</si>
  <si>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</si>
  <si>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</si>
  <si>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</si>
  <si>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</si>
  <si>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</si>
  <si>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</si>
  <si>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</si>
  <si>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</si>
  <si>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</si>
  <si>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</si>
  <si>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</si>
  <si>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</si>
  <si>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</si>
  <si>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</si>
  <si>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</si>
  <si>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</si>
  <si>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</si>
  <si>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</si>
  <si>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</si>
  <si>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</si>
  <si>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</si>
  <si>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</si>
  <si>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</si>
  <si>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</si>
  <si>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</si>
  <si>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</si>
  <si>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</si>
  <si>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</si>
  <si>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</si>
  <si>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</si>
  <si>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</si>
  <si>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</si>
  <si>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</si>
  <si>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</si>
  <si>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</si>
  <si>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</si>
  <si>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</si>
  <si>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</si>
  <si>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</si>
  <si>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</si>
  <si>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</si>
  <si>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</si>
  <si>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</si>
  <si>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</si>
  <si>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</si>
  <si>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</si>
  <si>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</si>
  <si>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</si>
  <si>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</si>
  <si>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</si>
  <si>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</si>
  <si>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</si>
  <si>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</si>
  <si>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</si>
  <si>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</si>
  <si>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</si>
  <si>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</si>
  <si>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</si>
  <si>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</si>
  <si>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</si>
  <si>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</si>
  <si>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</si>
  <si>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</si>
  <si>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</si>
  <si>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</si>
  <si>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</si>
  <si>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</si>
  <si>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</si>
  <si>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</si>
  <si>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</si>
  <si>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</si>
  <si>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</si>
  <si>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</si>
  <si>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</si>
  <si>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</si>
  <si>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</si>
  <si>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</si>
  <si>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</si>
  <si>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</si>
  <si>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</si>
  <si>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</si>
  <si>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</si>
  <si>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</si>
  <si>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</si>
  <si>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</si>
  <si>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</si>
  <si>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</si>
  <si>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</si>
  <si>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</si>
  <si>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</si>
  <si>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</si>
  <si>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</si>
  <si>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</si>
  <si>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</si>
  <si>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</si>
  <si>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</si>
  <si>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</si>
  <si>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</si>
  <si>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</si>
  <si>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</si>
  <si>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</si>
  <si>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</si>
  <si>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</si>
  <si>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</si>
  <si>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</si>
  <si>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</si>
  <si>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</si>
  <si>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</si>
  <si>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</si>
  <si>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</si>
  <si>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</si>
  <si>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</si>
  <si>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</si>
  <si>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</si>
  <si>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</si>
  <si>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</si>
  <si>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</si>
  <si>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</si>
  <si>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</si>
  <si>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</si>
  <si>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</si>
  <si>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</si>
  <si>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</si>
  <si>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</si>
  <si>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</si>
  <si>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</si>
  <si>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</si>
  <si>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</si>
  <si>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</si>
  <si>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</si>
  <si>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</si>
  <si>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</si>
  <si>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</si>
  <si>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</si>
  <si>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</si>
  <si>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</si>
  <si>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</si>
  <si>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</si>
  <si>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</si>
  <si>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</si>
  <si>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</si>
  <si>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</si>
  <si>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</si>
  <si>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</si>
  <si>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</si>
  <si>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</si>
  <si>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</si>
  <si>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</si>
  <si>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</si>
  <si>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</si>
  <si>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</si>
  <si>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</si>
  <si>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</si>
  <si>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</si>
  <si>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</si>
  <si>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</si>
  <si>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</si>
  <si>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</si>
  <si>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</si>
  <si>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</si>
  <si>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</si>
  <si>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</si>
  <si>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</si>
  <si>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</si>
  <si>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</si>
  <si>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</si>
  <si>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</si>
  <si>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</si>
  <si>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</si>
  <si>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</si>
  <si>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</si>
  <si>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</si>
  <si>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</si>
  <si>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</si>
  <si>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</si>
  <si>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</si>
  <si>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</si>
  <si>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</si>
  <si>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</si>
  <si>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</si>
  <si>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</si>
  <si>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</si>
  <si>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</si>
  <si>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</si>
  <si>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</si>
  <si>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</si>
  <si>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</si>
  <si>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</si>
  <si>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</si>
  <si>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</si>
  <si>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</si>
  <si>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</si>
  <si>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</si>
  <si>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</si>
  <si>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</si>
  <si>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</si>
  <si>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</si>
  <si>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</si>
  <si>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</si>
  <si>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</si>
  <si>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</si>
  <si>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</si>
  <si>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</si>
  <si>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</si>
  <si>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</si>
  <si>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</si>
  <si>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</si>
  <si>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</si>
  <si>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</si>
  <si>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</si>
  <si>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</si>
  <si>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</si>
  <si>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</si>
  <si>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</si>
  <si>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</si>
  <si>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</si>
  <si>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</si>
  <si>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</si>
  <si>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</si>
  <si>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</si>
  <si>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</si>
  <si>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</si>
  <si>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</si>
  <si>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</si>
  <si>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</si>
  <si>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</si>
  <si>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</si>
  <si>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</si>
  <si>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</si>
  <si>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</si>
  <si>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</si>
  <si>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</si>
  <si>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</si>
  <si>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</si>
  <si>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</si>
  <si>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</si>
  <si>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</si>
  <si>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</si>
  <si>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</si>
  <si>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</si>
  <si>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</si>
  <si>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</si>
  <si>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</si>
  <si>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</si>
  <si>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</si>
  <si>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</si>
  <si>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</si>
  <si>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</si>
  <si>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</si>
  <si>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</si>
  <si>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</si>
  <si>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</si>
  <si>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</si>
  <si>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</si>
  <si>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</si>
  <si>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</si>
  <si>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</si>
  <si>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</si>
  <si>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</si>
  <si>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</si>
  <si>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</si>
  <si>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</si>
  <si>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</si>
  <si>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</si>
  <si>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</si>
  <si>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</si>
  <si>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</si>
  <si>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</si>
  <si>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</si>
  <si>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</si>
  <si>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</si>
  <si>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</si>
  <si>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</si>
  <si>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</si>
  <si>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</si>
  <si>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</si>
  <si>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</si>
  <si>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</si>
  <si>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</si>
  <si>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</si>
  <si>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</si>
  <si>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</si>
  <si>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</si>
  <si>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</si>
  <si>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</si>
  <si>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</si>
  <si>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</si>
  <si>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</si>
  <si>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</si>
  <si>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</si>
  <si>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</si>
  <si>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</si>
  <si>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</si>
  <si>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</si>
  <si>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</si>
  <si>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</si>
  <si>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</si>
  <si>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</si>
  <si>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</si>
  <si>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</si>
  <si>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</si>
  <si>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</si>
  <si>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</si>
  <si>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</si>
  <si>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</si>
  <si>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</si>
  <si>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</si>
  <si>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</si>
  <si>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</si>
  <si>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</si>
  <si>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</si>
  <si>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</si>
  <si>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</si>
  <si>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</si>
  <si>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</si>
  <si>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</si>
  <si>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</si>
  <si>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</si>
  <si>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</si>
  <si>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</si>
  <si>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</si>
  <si>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</si>
  <si>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</si>
  <si>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</si>
  <si>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</si>
  <si>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</si>
  <si>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</si>
  <si>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</si>
  <si>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</si>
  <si>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</si>
  <si>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</si>
  <si>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</si>
  <si>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</si>
  <si>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</si>
  <si>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</si>
  <si>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</si>
  <si>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</si>
  <si>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</si>
  <si>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</si>
  <si>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</si>
  <si>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</si>
  <si>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</si>
  <si>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</si>
  <si>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</si>
  <si>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</si>
  <si>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</si>
  <si>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</si>
  <si>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</si>
  <si>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</si>
  <si>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</si>
  <si>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</si>
  <si>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</si>
  <si>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</si>
  <si>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</si>
  <si>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</si>
  <si>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</si>
  <si>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</si>
  <si>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</si>
  <si>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</si>
  <si>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</si>
  <si>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</si>
  <si>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</si>
  <si>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</si>
  <si>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</si>
  <si>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</si>
  <si>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</si>
  <si>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</si>
  <si>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</si>
  <si>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</si>
  <si>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</si>
  <si>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</si>
  <si>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</si>
  <si>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</si>
  <si>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</si>
  <si>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</si>
  <si>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</si>
  <si>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</si>
  <si>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</si>
  <si>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</si>
  <si>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</si>
  <si>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</si>
  <si>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</si>
  <si>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</si>
  <si>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</si>
  <si>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</si>
  <si>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</si>
  <si>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</si>
  <si>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</si>
  <si>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</si>
  <si>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</si>
  <si>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</si>
  <si>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</si>
  <si>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</si>
  <si>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</si>
  <si>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</si>
  <si>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</si>
  <si>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</si>
  <si>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</si>
  <si>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</si>
  <si>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</si>
  <si>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</si>
  <si>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</si>
  <si>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</si>
  <si>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</si>
  <si>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</si>
  <si>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</si>
  <si>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</si>
  <si>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</si>
  <si>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</si>
  <si>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</si>
  <si>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</si>
  <si>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</si>
  <si>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</si>
  <si>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</si>
  <si>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</si>
  <si>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</si>
  <si>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</si>
  <si>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</si>
  <si>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</si>
  <si>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</si>
  <si>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</si>
  <si>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</si>
  <si>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</si>
  <si>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</si>
  <si>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</si>
  <si>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</si>
  <si>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</si>
  <si>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</si>
  <si>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</si>
  <si>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</si>
  <si>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</si>
  <si>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</si>
  <si>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</si>
  <si>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</si>
  <si>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</si>
  <si>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</si>
  <si>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</si>
  <si>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</si>
  <si>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</si>
  <si>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</si>
  <si>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</si>
  <si>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</si>
  <si>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</si>
  <si>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</si>
  <si>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</si>
  <si>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</si>
  <si>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</si>
  <si>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</si>
  <si>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</si>
  <si>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</si>
  <si>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</si>
  <si>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</si>
  <si>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</si>
  <si>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</si>
  <si>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</si>
  <si>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</si>
  <si>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</si>
  <si>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</si>
  <si>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</si>
  <si>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</si>
  <si>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</si>
  <si>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</si>
  <si>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</si>
  <si>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</si>
  <si>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</si>
  <si>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</si>
  <si>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</si>
  <si>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</si>
  <si>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</si>
  <si>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</si>
  <si>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</si>
  <si>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</si>
  <si>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</si>
  <si>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</si>
  <si>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</si>
  <si>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</si>
  <si>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</si>
  <si>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</si>
  <si>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</si>
  <si>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</si>
  <si>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</si>
  <si>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</si>
  <si>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</si>
  <si>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</si>
  <si>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</si>
  <si>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</si>
  <si>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</si>
  <si>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</si>
  <si>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</si>
  <si>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</si>
  <si>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</si>
  <si>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</si>
  <si>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</si>
  <si>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</si>
  <si>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</si>
  <si>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</si>
  <si>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</si>
  <si>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</si>
  <si>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</si>
  <si>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</si>
  <si>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</si>
  <si>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</si>
  <si>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</si>
  <si>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</si>
  <si>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</si>
  <si>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</si>
  <si>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</si>
  <si>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</si>
  <si>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</si>
  <si>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</si>
  <si>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</si>
  <si>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</si>
  <si>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</si>
  <si>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</si>
  <si>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</si>
  <si>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</si>
  <si>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</si>
  <si>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</si>
  <si>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</si>
  <si>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</si>
  <si>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</si>
  <si>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</si>
  <si>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</si>
  <si>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</si>
  <si>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</si>
  <si>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</si>
  <si>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</si>
  <si>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</si>
  <si>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</si>
  <si>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</si>
  <si>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</si>
  <si>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</si>
  <si>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</si>
  <si>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</si>
  <si>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</si>
  <si>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</si>
  <si>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</si>
  <si>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</si>
  <si>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</si>
  <si>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</si>
  <si>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</si>
  <si>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</si>
  <si>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</si>
  <si>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</si>
  <si>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</si>
  <si>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</si>
  <si>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</si>
  <si>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</si>
  <si>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</si>
  <si>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</si>
  <si>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</si>
  <si>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</si>
  <si>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</si>
  <si>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</si>
  <si>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</si>
  <si>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</si>
  <si>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</si>
  <si>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</si>
  <si>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</si>
  <si>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</si>
  <si>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</si>
  <si>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</si>
  <si>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</si>
  <si>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</si>
  <si>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</si>
  <si>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</si>
  <si>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</si>
  <si>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</si>
  <si>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</si>
  <si>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</si>
  <si>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</si>
  <si>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</si>
  <si>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</si>
  <si>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</si>
  <si>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</si>
  <si>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</si>
  <si>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</si>
  <si>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</si>
  <si>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</si>
  <si>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</si>
  <si>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</si>
  <si>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</si>
  <si>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</si>
  <si>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</si>
  <si>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</si>
  <si>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</si>
  <si>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</si>
  <si>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</si>
  <si>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</si>
  <si>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</si>
  <si>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</si>
  <si>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</si>
  <si>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</si>
  <si>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</si>
  <si>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</si>
  <si>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</si>
  <si>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</si>
  <si>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</si>
  <si>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</si>
  <si>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</si>
  <si>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</si>
  <si>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</si>
  <si>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</si>
  <si>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</si>
  <si>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</si>
  <si>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</si>
  <si>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</si>
  <si>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</si>
  <si>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</si>
  <si>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</si>
  <si>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</si>
  <si>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</si>
  <si>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</si>
  <si>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</si>
  <si>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</si>
  <si>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</si>
  <si>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</si>
  <si>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</si>
  <si>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</si>
  <si>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</si>
  <si>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</si>
  <si>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</si>
  <si>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</si>
  <si>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</si>
  <si>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</si>
  <si>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</si>
  <si>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</si>
  <si>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</si>
  <si>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</si>
  <si>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</si>
  <si>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</si>
  <si>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</si>
  <si>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</si>
  <si>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</si>
  <si>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</si>
  <si>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</si>
  <si>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</si>
  <si>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</si>
  <si>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</si>
  <si>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</si>
  <si>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</si>
  <si>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</si>
  <si>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</si>
  <si>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</si>
  <si>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</si>
  <si>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</si>
  <si>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</si>
  <si>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</si>
  <si>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</si>
  <si>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</si>
  <si>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</si>
  <si>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</si>
  <si>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</si>
  <si>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</si>
  <si>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</si>
  <si>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</si>
  <si>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</si>
  <si>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</si>
  <si>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</si>
  <si>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</si>
  <si>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</si>
  <si>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</si>
  <si>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</si>
  <si>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</si>
  <si>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</si>
  <si>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</si>
  <si>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</si>
  <si>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</si>
  <si>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</si>
  <si>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</si>
  <si>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</si>
  <si>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</si>
  <si>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</si>
  <si>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</si>
  <si>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</si>
  <si>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</si>
  <si>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</si>
  <si>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</si>
  <si>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</si>
  <si>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</si>
  <si>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</si>
  <si>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</si>
  <si>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</si>
  <si>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</si>
  <si>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</si>
  <si>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</si>
  <si>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</si>
  <si>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</si>
  <si>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</si>
  <si>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</si>
  <si>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</si>
  <si>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</si>
  <si>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</si>
  <si>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</si>
  <si>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</si>
  <si>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</si>
  <si>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</si>
  <si>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</si>
  <si>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</si>
  <si>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</si>
  <si>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</si>
  <si>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</si>
  <si>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</si>
  <si>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</si>
  <si>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</si>
  <si>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</si>
  <si>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</si>
  <si>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</si>
  <si>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</si>
  <si>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</si>
  <si>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</si>
  <si>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</si>
  <si>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</si>
  <si>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</si>
  <si>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</si>
  <si>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</si>
  <si>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</si>
  <si>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</si>
  <si>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</si>
  <si>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</si>
  <si>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</si>
  <si>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</si>
  <si>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</si>
  <si>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</si>
  <si>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</si>
  <si>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</si>
  <si>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</si>
  <si>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</si>
  <si>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</si>
  <si>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</si>
  <si>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</si>
  <si>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</si>
  <si>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</si>
  <si>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</si>
  <si>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</si>
  <si>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</si>
  <si>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</si>
  <si>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</si>
  <si>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</si>
  <si>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</si>
  <si>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</si>
  <si>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</si>
  <si>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</si>
  <si>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</si>
  <si>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</si>
  <si>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</si>
  <si>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</si>
  <si>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</si>
  <si>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</si>
  <si>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</si>
  <si>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</si>
  <si>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</si>
  <si>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</si>
  <si>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</si>
  <si>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</si>
  <si>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</si>
  <si>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</si>
  <si>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</si>
  <si>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</si>
  <si>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</si>
  <si>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</si>
  <si>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</si>
  <si>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</si>
  <si>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</si>
  <si>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</si>
  <si>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</si>
  <si>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</si>
  <si>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</si>
  <si>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</si>
  <si>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</si>
  <si>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</si>
  <si>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</si>
  <si>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</si>
  <si>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</si>
  <si>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</si>
  <si>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</si>
  <si>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</si>
  <si>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</si>
  <si>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</si>
  <si>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</si>
  <si>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</si>
  <si>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</si>
  <si>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</si>
  <si>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</si>
  <si>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</si>
  <si>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</si>
  <si>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</si>
  <si>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</si>
  <si>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</si>
  <si>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</si>
  <si>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</si>
  <si>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</si>
  <si>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</si>
  <si>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</si>
  <si>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</si>
  <si>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</si>
  <si>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</si>
  <si>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</si>
  <si>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</si>
  <si>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</si>
  <si>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</si>
  <si>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</si>
  <si>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</si>
  <si>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</si>
  <si>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</si>
  <si>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</si>
  <si>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</si>
  <si>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</si>
  <si>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</si>
  <si>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</si>
  <si>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</si>
  <si>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</si>
  <si>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</si>
  <si>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</si>
  <si>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</si>
  <si>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</si>
  <si>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</si>
  <si>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</si>
  <si>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</si>
  <si>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</si>
  <si>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</si>
  <si>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</si>
  <si>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</si>
  <si>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</si>
  <si>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</si>
  <si>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</si>
  <si>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</si>
  <si>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</si>
  <si>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</si>
  <si>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</si>
  <si>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</si>
  <si>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</si>
  <si>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</si>
  <si>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</si>
  <si>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</si>
  <si>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</si>
  <si>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</si>
  <si>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</si>
  <si>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</si>
  <si>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</si>
  <si>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</si>
  <si>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</si>
  <si>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</si>
  <si>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</si>
  <si>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</si>
  <si>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</si>
  <si>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</si>
  <si>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</si>
  <si>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</si>
  <si>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</si>
  <si>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</si>
  <si>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</si>
  <si>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</si>
  <si>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</si>
  <si>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</si>
  <si>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</si>
  <si>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</si>
  <si>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</si>
  <si>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</si>
  <si>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</si>
  <si>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</si>
  <si>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</si>
  <si>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</si>
  <si>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</si>
  <si>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</si>
  <si>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</si>
  <si>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</si>
  <si>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</si>
  <si>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</si>
  <si>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</si>
  <si>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</si>
  <si>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</si>
  <si>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</si>
  <si>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</si>
  <si>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</si>
  <si>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</si>
  <si>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</si>
  <si>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</si>
  <si>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</si>
  <si>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</si>
  <si>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</si>
  <si>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</si>
  <si>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</si>
  <si>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</si>
  <si>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</si>
  <si>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</si>
  <si>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</si>
  <si>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</si>
  <si>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</si>
  <si>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</si>
  <si>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</si>
  <si>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</si>
  <si>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</si>
  <si>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</si>
  <si>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</si>
  <si>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</si>
  <si>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</si>
  <si>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</si>
  <si>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</si>
  <si>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</si>
  <si>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</si>
  <si>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</si>
  <si>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</si>
  <si>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</si>
  <si>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</si>
  <si>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</si>
  <si>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</si>
  <si>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</si>
  <si>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</si>
  <si>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</si>
  <si>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</si>
  <si>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</si>
  <si>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</si>
  <si>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</si>
  <si>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</si>
  <si>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</si>
  <si>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</si>
  <si>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</si>
  <si>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</si>
  <si>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</si>
  <si>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</si>
  <si>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</si>
  <si>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</si>
  <si>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</si>
  <si>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</si>
  <si>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</si>
  <si>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</si>
  <si>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</si>
  <si>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</si>
  <si>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</si>
  <si>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</si>
  <si>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</si>
  <si>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</si>
  <si>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</si>
  <si>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</si>
  <si>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</si>
  <si>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</si>
  <si>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</si>
  <si>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</si>
  <si>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</si>
  <si>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</si>
  <si>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</si>
  <si>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</si>
  <si>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</si>
  <si>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</si>
  <si>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</si>
  <si>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</si>
  <si>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</si>
  <si>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</si>
  <si>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</si>
  <si>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</si>
  <si>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</si>
  <si>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</si>
  <si>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</si>
  <si>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</si>
  <si>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</si>
  <si>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</si>
  <si>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</si>
  <si>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</si>
  <si>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</si>
  <si>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</si>
  <si>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</si>
  <si>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</si>
  <si>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</si>
  <si>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</si>
  <si>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</si>
  <si>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</si>
  <si>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</si>
  <si>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</si>
  <si>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</si>
  <si>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</si>
  <si>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</si>
  <si>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</si>
  <si>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</si>
  <si>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</si>
  <si>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</si>
  <si>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</si>
  <si>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</si>
  <si>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</si>
  <si>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</si>
  <si>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</si>
  <si>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</si>
  <si>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</si>
  <si>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</si>
  <si>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</si>
  <si>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</si>
  <si>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</si>
  <si>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</si>
  <si>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</si>
  <si>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</si>
  <si>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</si>
  <si>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</si>
  <si>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</si>
  <si>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</si>
  <si>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</si>
  <si>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</si>
  <si>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</si>
  <si>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</si>
  <si>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</si>
  <si>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</si>
  <si>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</si>
  <si>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</si>
  <si>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</si>
  <si>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</si>
  <si>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</si>
  <si>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</si>
  <si>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</si>
  <si>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</si>
  <si>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</si>
  <si>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</si>
  <si>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</si>
  <si>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</si>
  <si>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</si>
  <si>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</si>
  <si>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</si>
  <si>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</si>
  <si>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</si>
  <si>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</si>
  <si>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</si>
  <si>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</si>
  <si>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</si>
  <si>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</si>
  <si>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</si>
  <si>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</si>
  <si>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</si>
  <si>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</si>
  <si>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</si>
  <si>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</si>
  <si>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</si>
  <si>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</si>
  <si>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</si>
  <si>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</si>
  <si>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</si>
  <si>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</si>
  <si>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</si>
  <si>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</si>
  <si>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</si>
  <si>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</si>
  <si>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</si>
  <si>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</si>
  <si>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</si>
  <si>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</si>
  <si>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</si>
  <si>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</si>
  <si>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</si>
  <si>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</si>
  <si>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</si>
  <si>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</si>
  <si>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</si>
  <si>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</si>
  <si>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</si>
  <si>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</si>
  <si>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</si>
  <si>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</si>
  <si>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</si>
  <si>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</si>
  <si>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</si>
  <si>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</si>
  <si>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</si>
  <si>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</si>
  <si>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</si>
  <si>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</si>
  <si>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</si>
  <si>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</si>
  <si>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</si>
  <si>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</si>
  <si>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</si>
  <si>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</si>
  <si>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</si>
  <si>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</si>
  <si>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</si>
  <si>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</si>
  <si>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</si>
  <si>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</si>
  <si>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</si>
  <si>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</si>
  <si>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</si>
  <si>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</si>
  <si>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</si>
  <si>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</si>
  <si>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</si>
  <si>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</si>
  <si>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</si>
  <si>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</si>
  <si>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</si>
  <si>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</si>
  <si>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</si>
  <si>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</si>
  <si>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</si>
  <si>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</si>
  <si>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</si>
  <si>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</si>
  <si>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</si>
  <si>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</si>
  <si>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</si>
  <si>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</si>
  <si>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</si>
  <si>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</si>
  <si>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</si>
  <si>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</si>
  <si>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</si>
  <si>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</si>
  <si>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</si>
  <si>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</si>
  <si>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</si>
  <si>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</si>
  <si>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</si>
  <si>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</si>
  <si>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</si>
  <si>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</si>
  <si>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</si>
  <si>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</si>
  <si>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</si>
  <si>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</si>
  <si>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</si>
  <si>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</si>
  <si>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</si>
  <si>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</si>
  <si>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</si>
  <si>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</si>
  <si>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</si>
  <si>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</si>
  <si>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</si>
  <si>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</si>
  <si>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</si>
  <si>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</si>
  <si>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</si>
  <si>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</si>
  <si>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</si>
  <si>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</si>
  <si>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</si>
  <si>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</si>
  <si>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</si>
  <si>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</si>
  <si>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</si>
  <si>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</si>
  <si>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</si>
  <si>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</si>
  <si>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</si>
  <si>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</si>
  <si>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</si>
  <si>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</si>
  <si>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</si>
  <si>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</si>
  <si>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</si>
  <si>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</si>
  <si>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</si>
  <si>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</si>
  <si>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</si>
  <si>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</si>
  <si>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</si>
  <si>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</si>
  <si>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</si>
  <si>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</si>
  <si>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</si>
  <si>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</si>
  <si>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</si>
  <si>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</si>
  <si>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</si>
  <si>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</si>
  <si>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</si>
  <si>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</si>
  <si>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</si>
  <si>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</si>
  <si>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</si>
  <si>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</si>
  <si>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</si>
  <si>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</si>
  <si>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</si>
  <si>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</si>
  <si>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</si>
  <si>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</si>
  <si>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</si>
  <si>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</si>
  <si>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</si>
  <si>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</si>
  <si>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</si>
  <si>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</si>
  <si>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</si>
  <si>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</si>
  <si>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</si>
  <si>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</si>
  <si>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</si>
  <si>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</si>
  <si>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</si>
  <si>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</si>
  <si>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</si>
  <si>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</si>
  <si>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</si>
  <si>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</si>
  <si>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</si>
  <si>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</si>
  <si>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</si>
  <si>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</si>
  <si>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</si>
  <si>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</si>
  <si>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</si>
  <si>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</si>
  <si>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</si>
  <si>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</si>
  <si>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</si>
  <si>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</si>
  <si>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</si>
  <si>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</si>
  <si>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</si>
  <si>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</si>
  <si>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</si>
  <si>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</si>
  <si>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</si>
  <si>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</si>
  <si>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</si>
  <si>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</si>
  <si>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</si>
  <si>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</si>
  <si>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</si>
  <si>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</si>
  <si>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</si>
  <si>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</si>
  <si>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</si>
  <si>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</si>
  <si>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</si>
  <si>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</si>
  <si>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</si>
  <si>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</si>
  <si>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</si>
  <si>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</si>
  <si>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</si>
  <si>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</si>
  <si>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</si>
  <si>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</si>
  <si>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</si>
  <si>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</si>
  <si>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</si>
  <si>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</si>
  <si>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</si>
  <si>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</si>
  <si>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</si>
  <si>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</si>
  <si>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</si>
  <si>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</si>
  <si>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</si>
  <si>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</si>
  <si>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</si>
  <si>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</si>
  <si>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</si>
  <si>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</si>
  <si>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</si>
  <si>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</si>
  <si>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</si>
  <si>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</si>
  <si>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</si>
  <si>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</si>
  <si>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</si>
  <si>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</si>
  <si>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</si>
  <si>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</si>
  <si>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</si>
  <si>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</si>
  <si>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</si>
  <si>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</si>
  <si>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</si>
  <si>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</si>
  <si>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</si>
  <si>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</si>
  <si>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</si>
  <si>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</si>
  <si>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</si>
  <si>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</si>
  <si>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</si>
  <si>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</si>
  <si>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</si>
  <si>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</si>
  <si>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</si>
  <si>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</si>
  <si>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</si>
  <si>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</si>
  <si>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</si>
  <si>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</si>
  <si>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</si>
  <si>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</si>
  <si>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</si>
  <si>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</si>
  <si>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</si>
  <si>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</si>
  <si>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</si>
  <si>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</si>
  <si>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</si>
  <si>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</si>
  <si>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</si>
  <si>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</si>
  <si>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</si>
  <si>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</si>
  <si>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</si>
  <si>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</si>
  <si>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</si>
  <si>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</si>
  <si>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</si>
  <si>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</si>
  <si>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</si>
  <si>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</si>
  <si>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</si>
  <si>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</si>
  <si>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</si>
  <si>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</si>
  <si>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</si>
  <si>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</si>
  <si>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</si>
  <si>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</si>
  <si>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</si>
  <si>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</si>
  <si>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</si>
  <si>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</si>
  <si>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</si>
  <si>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</si>
  <si>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</si>
  <si>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</si>
  <si>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</si>
  <si>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</si>
  <si>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</si>
  <si>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</si>
  <si>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</si>
  <si>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</si>
  <si>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</si>
  <si>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</si>
  <si>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</si>
  <si>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</si>
  <si>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</si>
  <si>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</si>
  <si>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</si>
  <si>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</si>
  <si>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</si>
  <si>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</si>
  <si>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</si>
  <si>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</si>
  <si>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</si>
  <si>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</si>
  <si>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</si>
  <si>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</si>
  <si>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</si>
  <si>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</si>
  <si>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</si>
  <si>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</si>
  <si>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</si>
  <si>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</si>
  <si>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</si>
  <si>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</si>
  <si>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</si>
  <si>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</si>
  <si>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</si>
  <si>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</si>
  <si>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</si>
  <si>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</si>
  <si>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</si>
  <si>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</si>
  <si>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</si>
  <si>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</si>
  <si>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</si>
  <si>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</si>
  <si>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</si>
  <si>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</si>
  <si>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</si>
  <si>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</si>
  <si>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</si>
  <si>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</si>
  <si>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</si>
  <si>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</si>
  <si>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</si>
  <si>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</si>
  <si>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</si>
  <si>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</si>
  <si>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</si>
  <si>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</si>
  <si>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</si>
  <si>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</si>
  <si>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</si>
  <si>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</si>
  <si>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</si>
  <si>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</si>
  <si>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</si>
  <si>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</si>
  <si>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</si>
  <si>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</si>
  <si>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</si>
  <si>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</si>
  <si>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</si>
  <si>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</si>
  <si>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</si>
  <si>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</si>
  <si>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</si>
  <si>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</si>
  <si>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</si>
  <si>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</si>
  <si>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</si>
  <si>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</si>
  <si>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</si>
  <si>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</si>
  <si>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</si>
  <si>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</si>
  <si>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</si>
  <si>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</si>
  <si>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</si>
  <si>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</si>
  <si>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</si>
  <si>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</si>
  <si>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</si>
  <si>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</si>
  <si>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</si>
  <si>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</si>
  <si>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</si>
  <si>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</si>
  <si>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</si>
  <si>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</si>
  <si>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</si>
  <si>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</si>
  <si>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</si>
  <si>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</si>
  <si>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</si>
  <si>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</si>
  <si>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</si>
  <si>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</si>
  <si>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</si>
  <si>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</si>
  <si>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</si>
  <si>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</si>
  <si>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</si>
  <si>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</si>
  <si>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</si>
  <si>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</si>
  <si>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</si>
  <si>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</si>
  <si>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</si>
  <si>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</si>
  <si>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</si>
  <si>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</si>
  <si>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</si>
  <si>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</si>
  <si>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</si>
  <si>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</si>
  <si>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</si>
  <si>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</si>
  <si>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</si>
  <si>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</si>
  <si>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</si>
  <si>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</si>
  <si>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</si>
  <si>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</si>
  <si>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</si>
  <si>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</si>
  <si>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</si>
  <si>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</si>
  <si>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</si>
  <si>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</si>
  <si>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</si>
  <si>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</si>
  <si>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</si>
  <si>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</si>
  <si>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</si>
  <si>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</si>
  <si>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</si>
  <si>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</si>
  <si>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</si>
  <si>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</si>
  <si>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</si>
  <si>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</si>
  <si>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</si>
  <si>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</si>
  <si>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</si>
  <si>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</si>
  <si>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</si>
  <si>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</si>
  <si>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</si>
  <si>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</si>
  <si>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</si>
  <si>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</si>
  <si>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</si>
  <si>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</si>
  <si>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</si>
  <si>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</si>
  <si>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</si>
  <si>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</si>
  <si>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</si>
  <si>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</si>
  <si>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</si>
  <si>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</si>
  <si>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</si>
  <si>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</si>
  <si>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</si>
  <si>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</si>
  <si>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</si>
  <si>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</si>
  <si>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</si>
  <si>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</si>
  <si>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</si>
  <si>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</si>
  <si>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</si>
  <si>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</si>
  <si>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</si>
  <si>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</si>
  <si>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</si>
  <si>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</si>
  <si>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</si>
  <si>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</si>
  <si>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</si>
  <si>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</si>
  <si>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</si>
  <si>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</si>
  <si>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</si>
  <si>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</si>
  <si>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</si>
  <si>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</si>
  <si>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</si>
  <si>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</si>
  <si>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</si>
  <si>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</si>
  <si>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</si>
  <si>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</si>
  <si>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</si>
  <si>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</si>
  <si>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</si>
  <si>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</si>
  <si>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</si>
  <si>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</si>
  <si>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</si>
  <si>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</si>
  <si>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</si>
  <si>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</si>
  <si>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</si>
  <si>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</si>
  <si>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</si>
  <si>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</si>
  <si>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</si>
  <si>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</si>
  <si>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</si>
  <si>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</si>
  <si>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</si>
  <si>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</si>
  <si>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</si>
  <si>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</si>
  <si>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</si>
  <si>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</si>
  <si>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</si>
  <si>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</si>
  <si>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</si>
  <si>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</si>
  <si>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</si>
  <si>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</si>
  <si>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</si>
  <si>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</si>
  <si>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</si>
  <si>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</si>
  <si>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</si>
  <si>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</si>
  <si>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</si>
  <si>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</si>
  <si>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</si>
  <si>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</si>
  <si>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</si>
  <si>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</si>
  <si>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</si>
  <si>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</si>
  <si>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</si>
  <si>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</si>
  <si>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</si>
  <si>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</si>
  <si>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</si>
  <si>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</si>
  <si>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</si>
  <si>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</si>
  <si>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</si>
  <si>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</si>
  <si>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</si>
  <si>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</si>
  <si>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</si>
  <si>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</si>
  <si>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</si>
  <si>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</si>
  <si>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</si>
  <si>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</si>
  <si>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</si>
  <si>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</si>
  <si>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</si>
  <si>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</si>
  <si>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</si>
  <si>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</si>
  <si>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</si>
  <si>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</si>
  <si>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</si>
  <si>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</si>
  <si>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</si>
  <si>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</si>
  <si>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</si>
  <si>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</si>
  <si>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</si>
  <si>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</si>
  <si>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</si>
  <si>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</si>
  <si>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</si>
  <si>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</si>
  <si>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</si>
  <si>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</si>
  <si>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</si>
  <si>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</si>
  <si>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</si>
  <si>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</si>
  <si>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</si>
  <si>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</si>
  <si>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</si>
  <si>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</si>
  <si>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</si>
  <si>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</si>
  <si>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</si>
  <si>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</si>
  <si>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</si>
  <si>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</si>
  <si>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</si>
  <si>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</si>
  <si>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</si>
  <si>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</si>
  <si>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</si>
  <si>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</si>
  <si>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</si>
  <si>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</si>
  <si>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</si>
  <si>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</si>
  <si>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</si>
  <si>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</si>
  <si>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</si>
  <si>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</si>
  <si>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</si>
  <si>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</si>
  <si>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</si>
  <si>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</si>
  <si>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</si>
  <si>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</si>
  <si>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</si>
  <si>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</si>
  <si>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</si>
  <si>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</si>
  <si>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</si>
  <si>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</si>
  <si>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</si>
  <si>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</si>
  <si>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</si>
  <si>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</si>
  <si>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</si>
  <si>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</si>
  <si>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</si>
  <si>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</si>
  <si>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</si>
  <si>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</si>
  <si>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</si>
  <si>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</si>
  <si>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</si>
  <si>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</si>
  <si>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</si>
  <si>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</si>
  <si>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</si>
  <si>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</si>
  <si>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</si>
  <si>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</si>
  <si>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</si>
  <si>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</si>
  <si>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</si>
  <si>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</si>
  <si>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</si>
  <si>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</si>
  <si>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</si>
  <si>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</si>
  <si>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</si>
  <si>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</si>
  <si>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</si>
  <si>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</si>
  <si>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</si>
  <si>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</si>
  <si>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</si>
  <si>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</si>
  <si>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</si>
  <si>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</si>
  <si>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</si>
  <si>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</si>
  <si>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</si>
  <si>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</si>
  <si>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</si>
  <si>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</si>
  <si>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</si>
  <si>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</si>
  <si>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</si>
  <si>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</si>
  <si>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</si>
  <si>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</si>
  <si>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</si>
  <si>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</si>
  <si>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</si>
  <si>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</si>
  <si>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</si>
  <si>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</si>
  <si>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</si>
  <si>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</si>
  <si>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</si>
  <si>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</si>
  <si>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</si>
  <si>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</si>
  <si>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</si>
  <si>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</si>
  <si>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</si>
  <si>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</si>
  <si>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</si>
  <si>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</si>
  <si>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</si>
  <si>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</si>
  <si>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</si>
  <si>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</si>
  <si>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</si>
  <si>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</si>
  <si>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</si>
  <si>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</si>
  <si>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</si>
  <si>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</si>
  <si>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</si>
  <si>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</si>
  <si>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</si>
  <si>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</si>
  <si>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</si>
  <si>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</si>
  <si>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</si>
  <si>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</si>
  <si>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</si>
  <si>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</si>
  <si>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</si>
  <si>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</si>
  <si>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</si>
  <si>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</si>
  <si>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</si>
  <si>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</si>
  <si>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</si>
  <si>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</si>
  <si>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</si>
  <si>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</si>
  <si>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</si>
  <si>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</si>
  <si>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</si>
  <si>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</si>
  <si>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</si>
  <si>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</si>
  <si>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</si>
  <si>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</si>
  <si>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</si>
  <si>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</si>
  <si>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</si>
  <si>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</si>
  <si>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</si>
  <si>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</si>
  <si>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</si>
  <si>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</si>
  <si>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</si>
  <si>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</si>
  <si>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</si>
  <si>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</si>
  <si>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</si>
  <si>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</si>
  <si>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</si>
  <si>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</si>
  <si>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</si>
  <si>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</si>
  <si>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</si>
  <si>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</si>
  <si>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</si>
  <si>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</si>
  <si>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</si>
  <si>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</si>
  <si>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</si>
  <si>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</si>
  <si>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</si>
  <si>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</si>
  <si>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</si>
  <si>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</si>
  <si>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</si>
  <si>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</si>
  <si>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</si>
  <si>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</si>
  <si>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</si>
  <si>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</si>
  <si>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</si>
  <si>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</si>
  <si>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</si>
  <si>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</si>
  <si>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</si>
  <si>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</si>
  <si>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</si>
  <si>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</si>
  <si>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</si>
  <si>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</si>
  <si>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</si>
  <si>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</si>
  <si>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</si>
  <si>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</si>
  <si>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</si>
  <si>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</si>
  <si>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</si>
  <si>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</si>
  <si>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</si>
  <si>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</si>
  <si>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</si>
  <si>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</si>
  <si>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</si>
  <si>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</si>
  <si>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</si>
  <si>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</si>
  <si>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</si>
  <si>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</si>
  <si>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</si>
  <si>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</si>
  <si>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</si>
  <si>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</si>
  <si>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</si>
  <si>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</si>
  <si>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</si>
  <si>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</si>
  <si>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</si>
  <si>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</si>
  <si>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</si>
  <si>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</si>
  <si>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</si>
  <si>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</si>
  <si>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</si>
  <si>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</si>
  <si>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</si>
  <si>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</si>
  <si>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</si>
  <si>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</si>
  <si>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</si>
  <si>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</si>
  <si>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</si>
  <si>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</si>
  <si>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</si>
  <si>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</si>
  <si>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</si>
  <si>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</si>
  <si>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</si>
  <si>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</si>
  <si>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</si>
  <si>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</si>
  <si>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</si>
  <si>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</si>
  <si>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</si>
  <si>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</si>
  <si>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</si>
  <si>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</si>
  <si>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</si>
  <si>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</si>
  <si>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</si>
  <si>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</si>
  <si>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</si>
  <si>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</si>
  <si>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</si>
  <si>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</si>
  <si>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</si>
  <si>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</si>
  <si>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</si>
  <si>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</si>
  <si>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</si>
  <si>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</si>
  <si>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</si>
  <si>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</si>
  <si>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</si>
  <si>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</si>
  <si>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</si>
  <si>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</si>
  <si>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</si>
  <si>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</si>
  <si>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</si>
  <si>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</si>
  <si>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</si>
  <si>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</si>
  <si>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</si>
  <si>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</si>
  <si>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</si>
  <si>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</si>
  <si>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</si>
  <si>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</si>
  <si>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</si>
  <si>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</si>
  <si>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</si>
  <si>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</si>
  <si>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</si>
  <si>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</si>
  <si>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</si>
  <si>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</si>
  <si>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</si>
  <si>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</si>
  <si>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</si>
  <si>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</si>
  <si>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</si>
  <si>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</si>
  <si>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</si>
  <si>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</si>
  <si>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</si>
  <si>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</si>
  <si>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</si>
  <si>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</si>
  <si>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</si>
  <si>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</si>
  <si>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</si>
  <si>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</si>
  <si>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</si>
  <si>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</si>
  <si>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</si>
  <si>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</si>
  <si>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</si>
  <si>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</si>
  <si>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</si>
  <si>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</si>
  <si>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</si>
  <si>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</si>
  <si>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</si>
  <si>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</si>
  <si>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</si>
  <si>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</si>
  <si>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</si>
  <si>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</si>
  <si>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</si>
  <si>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</si>
  <si>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</si>
  <si>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</si>
  <si>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</si>
  <si>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</si>
  <si>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</si>
  <si>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</si>
  <si>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</si>
  <si>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</si>
  <si>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</si>
  <si>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</si>
  <si>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</si>
  <si>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</si>
  <si>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</si>
  <si>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</si>
  <si>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</si>
  <si>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</si>
  <si>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</si>
  <si>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</si>
  <si>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</si>
  <si>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</si>
  <si>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</si>
  <si>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</si>
  <si>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</si>
  <si>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</si>
  <si>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</si>
  <si>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</si>
  <si>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</si>
  <si>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</si>
  <si>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</si>
  <si>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</si>
  <si>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</si>
  <si>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</si>
  <si>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</si>
  <si>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</si>
  <si>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</si>
  <si>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</si>
  <si>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</si>
  <si>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</si>
  <si>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</si>
  <si>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</si>
  <si>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</si>
  <si>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</si>
  <si>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</si>
  <si>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</si>
  <si>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</si>
  <si>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</si>
  <si>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</si>
  <si>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</si>
  <si>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</si>
  <si>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</si>
  <si>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</si>
  <si>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</si>
  <si>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</si>
  <si>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</si>
  <si>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</si>
  <si>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</si>
  <si>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</si>
  <si>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</si>
  <si>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</si>
  <si>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</si>
  <si>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</si>
  <si>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</si>
  <si>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</si>
  <si>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</si>
  <si>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</si>
  <si>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</si>
  <si>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</si>
  <si>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</si>
  <si>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</si>
  <si>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</si>
  <si>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</si>
  <si>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</si>
  <si>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</si>
  <si>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</si>
  <si>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</si>
  <si>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</si>
  <si>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</si>
  <si>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</si>
  <si>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</si>
  <si>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</si>
  <si>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</si>
  <si>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</si>
  <si>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</si>
  <si>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</si>
  <si>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</si>
  <si>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</si>
  <si>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</si>
  <si>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</si>
  <si>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</si>
  <si>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</si>
  <si>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</si>
  <si>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</si>
  <si>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</si>
  <si>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</si>
  <si>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</si>
  <si>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</si>
  <si>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</si>
  <si>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</si>
  <si>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</si>
  <si>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</si>
  <si>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</si>
  <si>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</si>
  <si>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</si>
  <si>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</si>
  <si>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</si>
  <si>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</si>
  <si>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</si>
  <si>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</si>
  <si>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</si>
  <si>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</si>
  <si>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</si>
  <si>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</si>
  <si>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</si>
  <si>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</si>
  <si>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</si>
  <si>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</si>
  <si>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</si>
  <si>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</si>
  <si>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</si>
  <si>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</si>
  <si>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</si>
  <si>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</si>
  <si>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</si>
  <si>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</si>
  <si>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</si>
  <si>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</si>
  <si>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</si>
  <si>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</si>
  <si>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</si>
  <si>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</si>
  <si>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</si>
  <si>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</si>
  <si>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</si>
  <si>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</si>
  <si>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</si>
  <si>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</si>
  <si>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</si>
  <si>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</si>
  <si>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</si>
  <si>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</si>
  <si>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</si>
  <si>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</si>
  <si>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</si>
  <si>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</si>
  <si>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</si>
  <si>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</si>
  <si>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</si>
  <si>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</si>
  <si>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</si>
  <si>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</si>
  <si>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</si>
  <si>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</si>
  <si>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</si>
  <si>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</si>
  <si>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</si>
  <si>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</si>
  <si>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</si>
  <si>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</si>
  <si>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</si>
  <si>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</si>
  <si>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</si>
  <si>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</si>
  <si>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</si>
  <si>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</si>
  <si>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</si>
  <si>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</si>
  <si>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</si>
  <si>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</si>
  <si>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</si>
  <si>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</si>
  <si>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</si>
  <si>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</si>
  <si>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</si>
  <si>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</si>
  <si>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</si>
  <si>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</si>
  <si>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</si>
  <si>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</si>
  <si>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</si>
  <si>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</si>
  <si>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</si>
  <si>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</si>
  <si>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</si>
  <si>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</si>
  <si>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</si>
  <si>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</si>
  <si>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</si>
  <si>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</si>
  <si>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</si>
  <si>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</si>
  <si>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</si>
  <si>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</si>
  <si>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</si>
  <si>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</si>
  <si>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</si>
  <si>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</si>
  <si>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</si>
  <si>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</si>
  <si>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</si>
  <si>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</si>
  <si>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</si>
  <si>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</si>
  <si>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</si>
  <si>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</si>
  <si>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</si>
  <si>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</si>
  <si>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</si>
  <si>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</si>
  <si>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</si>
  <si>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</si>
  <si>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</si>
  <si>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</si>
  <si>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</si>
  <si>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</si>
  <si>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</si>
  <si>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</si>
  <si>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</si>
  <si>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</si>
  <si>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</si>
  <si>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</si>
  <si>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</si>
  <si>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</si>
  <si>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</si>
  <si>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</si>
  <si>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</si>
  <si>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</si>
  <si>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</si>
  <si>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</si>
  <si>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</si>
  <si>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</si>
  <si>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</si>
  <si>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</si>
  <si>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</si>
  <si>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</si>
  <si>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</si>
  <si>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</si>
  <si>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</si>
  <si>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</si>
  <si>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</si>
  <si>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</si>
  <si>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</si>
  <si>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</si>
  <si>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</si>
  <si>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</si>
  <si>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</si>
  <si>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</si>
  <si>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</si>
  <si>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</si>
  <si>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</si>
  <si>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</si>
  <si>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</si>
  <si>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</si>
  <si>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</si>
  <si>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</si>
  <si>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</si>
  <si>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</si>
  <si>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</si>
  <si>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</si>
  <si>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</si>
  <si>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</si>
  <si>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</si>
  <si>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</si>
  <si>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</si>
  <si>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</si>
  <si>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</si>
  <si>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</si>
  <si>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</si>
  <si>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</si>
  <si>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</si>
  <si>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</si>
  <si>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</si>
  <si>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</si>
  <si>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</si>
  <si>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</si>
  <si>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</si>
  <si>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</si>
  <si>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</si>
  <si>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</si>
  <si>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</si>
  <si>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</si>
  <si>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</si>
  <si>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</si>
  <si>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</si>
  <si>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</si>
  <si>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</si>
  <si>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</si>
  <si>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</si>
  <si>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</si>
  <si>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</si>
  <si>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</si>
  <si>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</si>
  <si>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</si>
  <si>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</si>
  <si>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</si>
  <si>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</si>
  <si>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</si>
  <si>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</si>
  <si>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</si>
  <si>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</si>
  <si>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</si>
  <si>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</si>
  <si>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</si>
  <si>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</si>
  <si>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</si>
  <si>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</si>
  <si>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</si>
  <si>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</si>
  <si>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</si>
  <si>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</si>
  <si>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</si>
  <si>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</si>
  <si>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</si>
  <si>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</si>
  <si>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</si>
  <si>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</si>
  <si>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</si>
  <si>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</si>
  <si>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</si>
  <si>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</si>
  <si>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</si>
  <si>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</si>
  <si>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</si>
  <si>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</si>
  <si>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</si>
  <si>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</si>
  <si>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</si>
  <si>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</si>
  <si>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</si>
  <si>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</si>
  <si>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</si>
  <si>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</si>
  <si>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</si>
  <si>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</si>
  <si>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</si>
  <si>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</si>
  <si>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</si>
  <si>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</si>
  <si>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</si>
  <si>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</si>
  <si>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</si>
  <si>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</si>
  <si>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</si>
  <si>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</si>
  <si>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</si>
  <si>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</si>
  <si>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</si>
  <si>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</si>
  <si>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</si>
  <si>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</si>
  <si>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</si>
  <si>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</si>
  <si>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</si>
  <si>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</si>
  <si>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</si>
  <si>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</si>
  <si>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</si>
  <si>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</si>
  <si>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</si>
  <si>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</si>
  <si>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</si>
  <si>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</si>
  <si>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</si>
  <si>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</si>
  <si>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</si>
  <si>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</si>
  <si>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</si>
  <si>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</si>
  <si>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</si>
  <si>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</si>
  <si>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</si>
  <si>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</si>
  <si>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</si>
  <si>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</si>
  <si>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</si>
  <si>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</si>
  <si>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</si>
  <si>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</si>
  <si>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</si>
  <si>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</si>
  <si>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</si>
  <si>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</si>
  <si>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</si>
  <si>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</si>
  <si>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</si>
  <si>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</si>
  <si>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</si>
  <si>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</si>
  <si>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</si>
  <si>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</si>
  <si>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</si>
  <si>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</si>
  <si>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</si>
  <si>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</si>
  <si>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</si>
  <si>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</si>
  <si>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</si>
  <si>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</si>
  <si>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</si>
  <si>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</si>
  <si>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</si>
  <si>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</si>
  <si>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</si>
  <si>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</si>
  <si>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</si>
  <si>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</si>
  <si>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</si>
  <si>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</si>
  <si>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</si>
  <si>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</si>
  <si>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</si>
  <si>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</si>
  <si>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</si>
  <si>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</si>
  <si>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</si>
  <si>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</si>
  <si>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</si>
  <si>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</si>
  <si>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</si>
  <si>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</si>
  <si>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</si>
  <si>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</si>
  <si>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</si>
  <si>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</si>
  <si>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</si>
  <si>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</si>
  <si>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</si>
  <si>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</si>
  <si>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</si>
  <si>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</si>
  <si>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</si>
  <si>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</si>
  <si>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</si>
  <si>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</si>
  <si>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</si>
  <si>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</si>
  <si>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</si>
  <si>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</si>
  <si>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</si>
  <si>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</si>
  <si>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</si>
  <si>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</si>
  <si>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</si>
  <si>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</si>
  <si>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</si>
  <si>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</si>
  <si>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</si>
  <si>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</si>
  <si>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</si>
  <si>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</si>
  <si>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</si>
  <si>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</si>
  <si>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</si>
  <si>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</si>
  <si>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</si>
  <si>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</si>
  <si>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</si>
  <si>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</si>
  <si>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</si>
  <si>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</si>
  <si>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</si>
  <si>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</si>
  <si>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</si>
  <si>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</si>
  <si>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</si>
  <si>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</si>
  <si>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</si>
  <si>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</si>
  <si>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</si>
  <si>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</si>
  <si>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</si>
  <si>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</si>
  <si>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</si>
  <si>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</si>
  <si>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</si>
  <si>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</si>
  <si>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</si>
  <si>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</si>
  <si>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</si>
  <si>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</si>
  <si>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</si>
  <si>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</si>
  <si>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</si>
  <si>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</si>
  <si>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</si>
  <si>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</si>
  <si>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</si>
  <si>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</si>
  <si>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</si>
  <si>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</si>
  <si>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</si>
  <si>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</si>
  <si>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</si>
  <si>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</si>
  <si>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</si>
  <si>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</si>
  <si>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</si>
  <si>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</si>
  <si>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</si>
  <si>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</si>
  <si>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</si>
  <si>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</si>
  <si>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</si>
  <si>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</si>
  <si>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</si>
  <si>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</si>
  <si>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</si>
  <si>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</si>
  <si>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</si>
  <si>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</si>
  <si>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</si>
  <si>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</si>
  <si>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</si>
  <si>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</si>
  <si>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</si>
  <si>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</si>
  <si>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</si>
  <si>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</si>
  <si>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</si>
  <si>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</si>
  <si>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</si>
  <si>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</si>
  <si>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</si>
  <si>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</si>
  <si>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</si>
  <si>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</si>
  <si>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</si>
  <si>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</si>
  <si>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</si>
  <si>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</si>
  <si>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</si>
  <si>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</si>
  <si>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</si>
  <si>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</si>
  <si>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</si>
  <si>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</si>
  <si>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</si>
  <si>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</si>
  <si>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</si>
  <si>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</si>
  <si>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</si>
  <si>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</si>
  <si>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</si>
  <si>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</si>
  <si>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</si>
  <si>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</si>
  <si>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</si>
  <si>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</si>
  <si>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</si>
  <si>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</si>
  <si>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</si>
  <si>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</si>
  <si>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</si>
  <si>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</si>
  <si>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</si>
  <si>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</si>
  <si>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</si>
  <si>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</si>
  <si>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</si>
  <si>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</si>
  <si>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</si>
  <si>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</si>
  <si>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</si>
  <si>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</si>
  <si>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</si>
  <si>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</si>
  <si>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</si>
  <si>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</si>
  <si>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</si>
  <si>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</si>
  <si>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</si>
  <si>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</si>
  <si>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</si>
  <si>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</si>
  <si>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</si>
  <si>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</si>
  <si>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</si>
  <si>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</si>
  <si>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</si>
  <si>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</si>
  <si>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</si>
  <si>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</si>
  <si>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</si>
  <si>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</si>
  <si>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</si>
  <si>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</si>
  <si>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</si>
  <si>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</si>
  <si>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</si>
  <si>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</si>
  <si>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</si>
  <si>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</si>
  <si>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</si>
  <si>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</si>
  <si>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</si>
  <si>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</si>
  <si>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</si>
  <si>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</si>
  <si>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</si>
  <si>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</si>
  <si>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</si>
  <si>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</si>
  <si>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</si>
  <si>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</si>
  <si>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</si>
  <si>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</si>
  <si>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</si>
  <si>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</si>
  <si>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</si>
  <si>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</si>
  <si>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</si>
  <si>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</si>
  <si>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</si>
  <si>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</si>
  <si>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</si>
  <si>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</si>
  <si>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</si>
  <si>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</si>
  <si>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</si>
  <si>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</si>
  <si>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</si>
  <si>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</si>
  <si>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</si>
  <si>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</si>
  <si>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</si>
  <si>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</si>
  <si>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</si>
  <si>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</si>
  <si>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</si>
  <si>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</si>
  <si>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</si>
  <si>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</si>
  <si>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</si>
  <si>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</si>
  <si>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</si>
  <si>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</si>
  <si>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</si>
  <si>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</si>
  <si>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</si>
  <si>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</si>
  <si>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</si>
  <si>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</si>
  <si>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</si>
  <si>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</si>
  <si>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</si>
  <si>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</si>
  <si>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</si>
  <si>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</si>
  <si>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</si>
  <si>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</si>
  <si>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</si>
  <si>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</si>
  <si>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</si>
  <si>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</si>
  <si>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</si>
  <si>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</si>
  <si>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</si>
  <si>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</si>
  <si>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</si>
  <si>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</si>
  <si>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</si>
  <si>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</si>
  <si>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</si>
  <si>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</si>
  <si>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</si>
  <si>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</si>
  <si>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</si>
  <si>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</si>
  <si>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</si>
  <si>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</si>
  <si>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</si>
  <si>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</si>
  <si>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</si>
  <si>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</si>
  <si>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</si>
  <si>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</si>
  <si>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</si>
  <si>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</si>
  <si>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</si>
  <si>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</si>
  <si>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</si>
  <si>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</si>
  <si>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</si>
  <si>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</si>
  <si>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</si>
  <si>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</si>
  <si>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</si>
  <si>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</si>
  <si>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</si>
  <si>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</si>
  <si>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</si>
  <si>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</si>
  <si>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</si>
  <si>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</si>
  <si>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</si>
  <si>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</si>
  <si>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</si>
  <si>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</si>
  <si>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</si>
  <si>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</si>
  <si>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</si>
  <si>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</si>
  <si>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</si>
  <si>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</si>
  <si>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</si>
  <si>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</si>
  <si>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</si>
  <si>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</si>
  <si>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</si>
  <si>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</si>
  <si>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</si>
  <si>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</si>
  <si>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</si>
  <si>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</si>
  <si>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</si>
  <si>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</si>
  <si>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</si>
  <si>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</si>
  <si>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</si>
  <si>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</si>
  <si>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</si>
  <si>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</si>
  <si>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</si>
  <si>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</si>
  <si>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</si>
  <si>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</si>
  <si>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</si>
  <si>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</si>
  <si>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</si>
  <si>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</si>
  <si>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</si>
  <si>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</si>
  <si>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</si>
  <si>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</si>
  <si>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</si>
  <si>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</si>
  <si>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</si>
  <si>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</si>
  <si>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</si>
  <si>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</si>
  <si>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</si>
  <si>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</si>
  <si>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</si>
  <si>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</si>
  <si>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</si>
  <si>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</si>
  <si>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</si>
  <si>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</si>
  <si>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</si>
  <si>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</si>
  <si>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</si>
  <si>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</si>
  <si>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</si>
  <si>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</si>
  <si>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</si>
  <si>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</si>
  <si>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</si>
  <si>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</si>
  <si>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</si>
  <si>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</si>
  <si>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</si>
  <si>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</si>
  <si>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</si>
  <si>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</si>
  <si>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</si>
  <si>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</si>
  <si>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</si>
  <si>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</si>
  <si>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</si>
  <si>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</si>
  <si>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</si>
  <si>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</si>
  <si>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</si>
  <si>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</si>
  <si>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</si>
  <si>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</si>
  <si>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</si>
  <si>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</si>
  <si>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</si>
  <si>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</si>
  <si>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</si>
  <si>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</si>
  <si>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</si>
  <si>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</si>
  <si>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</si>
  <si>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</si>
  <si>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</si>
  <si>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</si>
  <si>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</si>
  <si>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</si>
  <si>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</si>
  <si>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</si>
  <si>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</si>
  <si>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</si>
  <si>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</si>
  <si>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</si>
  <si>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</si>
  <si>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</si>
  <si>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</si>
  <si>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</si>
  <si>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</si>
  <si>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</si>
  <si>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</si>
  <si>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</si>
  <si>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</si>
  <si>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</si>
  <si>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</si>
  <si>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</si>
  <si>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</si>
  <si>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</si>
  <si>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</si>
  <si>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</si>
  <si>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</si>
  <si>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</si>
  <si>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</si>
  <si>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</si>
  <si>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</si>
  <si>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</si>
  <si>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</si>
  <si>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</si>
  <si>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</si>
  <si>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</si>
  <si>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</si>
  <si>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</si>
  <si>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</si>
  <si>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</si>
  <si>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</si>
  <si>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</si>
  <si>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</si>
  <si>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</si>
  <si>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</si>
  <si>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</si>
  <si>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</si>
  <si>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</si>
  <si>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</si>
  <si>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</si>
  <si>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</si>
  <si>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</si>
  <si>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</si>
  <si>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</si>
  <si>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</si>
  <si>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</si>
  <si>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</si>
  <si>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</si>
  <si>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</si>
  <si>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</si>
  <si>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</si>
  <si>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</si>
  <si>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</si>
  <si>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</si>
  <si>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</si>
  <si>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</si>
  <si>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</si>
  <si>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</si>
  <si>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</si>
  <si>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</si>
  <si>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</si>
  <si>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</si>
  <si>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</si>
  <si>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</si>
  <si>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</si>
  <si>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</si>
  <si>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</si>
  <si>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</si>
  <si>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</si>
  <si>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</si>
  <si>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</si>
  <si>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</si>
  <si>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</si>
  <si>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</si>
  <si>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</si>
  <si>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</si>
  <si>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</si>
  <si>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</si>
  <si>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</si>
  <si>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</si>
  <si>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</si>
  <si>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</si>
  <si>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</si>
  <si>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</si>
  <si>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</si>
  <si>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</si>
  <si>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</si>
  <si>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</si>
  <si>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</si>
  <si>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</si>
  <si>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</si>
  <si>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</si>
  <si>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</si>
  <si>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</si>
  <si>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</si>
  <si>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</si>
  <si>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</si>
  <si>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</si>
  <si>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</si>
  <si>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</si>
  <si>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</si>
  <si>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</si>
  <si>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</si>
  <si>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</si>
  <si>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</si>
  <si>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</si>
  <si>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</si>
  <si>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</si>
  <si>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</si>
  <si>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</si>
  <si>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</si>
  <si>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</si>
  <si>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</si>
  <si>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</si>
  <si>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</si>
  <si>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</si>
  <si>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</si>
  <si>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</si>
  <si>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</si>
  <si>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</si>
  <si>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</si>
  <si>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</si>
  <si>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</si>
  <si>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</si>
  <si>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</si>
  <si>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</si>
  <si>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</si>
  <si>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</si>
  <si>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</si>
  <si>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</si>
  <si>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</si>
  <si>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</si>
  <si>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</si>
  <si>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</si>
  <si>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</si>
  <si>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</si>
  <si>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</si>
  <si>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</si>
  <si>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</si>
  <si>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</si>
  <si>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</si>
  <si>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</si>
  <si>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</si>
  <si>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</si>
  <si>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</si>
  <si>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</si>
  <si>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</si>
  <si>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</si>
  <si>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</si>
  <si>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</si>
  <si>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</si>
  <si>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</si>
  <si>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</si>
  <si>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</si>
  <si>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</si>
  <si>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</si>
  <si>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</si>
  <si>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</si>
  <si>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</si>
  <si>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</si>
  <si>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</si>
  <si>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</si>
  <si>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</si>
  <si>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</si>
  <si>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</si>
  <si>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</si>
  <si>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</si>
  <si>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</si>
  <si>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</si>
  <si>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</si>
  <si>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</si>
  <si>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</si>
  <si>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</si>
  <si>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</si>
  <si>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</si>
  <si>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</si>
  <si>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</si>
  <si>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</si>
  <si>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</si>
  <si>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</si>
  <si>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</si>
  <si>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</si>
  <si>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</si>
  <si>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</si>
  <si>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</si>
  <si>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</si>
  <si>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</si>
  <si>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</si>
  <si>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</si>
  <si>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</si>
  <si>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</si>
  <si>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</si>
  <si>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</si>
  <si>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</si>
  <si>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</si>
  <si>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</si>
  <si>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</si>
  <si>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</si>
  <si>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</si>
  <si>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</si>
  <si>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</si>
  <si>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</si>
  <si>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</si>
  <si>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</si>
  <si>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</si>
  <si>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</si>
  <si>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</si>
  <si>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</si>
  <si>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</si>
  <si>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</si>
  <si>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</si>
  <si>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</si>
  <si>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</si>
  <si>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</si>
  <si>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</si>
  <si>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</si>
  <si>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</si>
  <si>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</si>
  <si>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</si>
  <si>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</si>
  <si>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</si>
  <si>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</si>
  <si>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</si>
  <si>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</si>
  <si>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</si>
  <si>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</si>
  <si>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</si>
  <si>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</si>
  <si>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</si>
  <si>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</si>
  <si>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</si>
  <si>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</si>
  <si>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</si>
  <si>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</si>
  <si>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</si>
  <si>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</si>
  <si>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</si>
  <si>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</si>
  <si>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</si>
  <si>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</si>
  <si>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</si>
  <si>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</si>
  <si>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</si>
  <si>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</si>
  <si>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</si>
  <si>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</si>
  <si>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</si>
  <si>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</si>
  <si>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</si>
  <si>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</si>
  <si>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</si>
  <si>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</si>
  <si>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</si>
  <si>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</si>
  <si>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</si>
  <si>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</si>
  <si>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</si>
  <si>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</si>
  <si>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</si>
  <si>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</si>
  <si>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</si>
  <si>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</si>
  <si>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</si>
  <si>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</si>
  <si>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</si>
  <si>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</si>
  <si>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</si>
  <si>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</si>
  <si>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</si>
  <si>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</si>
  <si>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</si>
  <si>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</si>
  <si>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</si>
  <si>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</si>
  <si>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</si>
  <si>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</si>
  <si>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</si>
  <si>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</si>
  <si>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</si>
  <si>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</si>
  <si>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</si>
  <si>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</si>
  <si>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</si>
  <si>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</si>
  <si>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</si>
  <si>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</si>
  <si>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</si>
  <si>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</si>
  <si>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</si>
  <si>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</si>
  <si>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</si>
  <si>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</si>
  <si>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</si>
  <si>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</si>
  <si>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</si>
  <si>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</si>
  <si>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</si>
  <si>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</si>
  <si>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</si>
  <si>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</si>
  <si>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</si>
  <si>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</si>
  <si>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</si>
  <si>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</si>
  <si>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</si>
  <si>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</si>
  <si>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</si>
  <si>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</si>
  <si>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</si>
  <si>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</si>
  <si>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</si>
  <si>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</si>
  <si>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</si>
  <si>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</si>
  <si>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</si>
  <si>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</si>
  <si>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</si>
  <si>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</si>
  <si>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</si>
  <si>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</si>
  <si>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</si>
  <si>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</si>
  <si>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</si>
  <si>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</si>
  <si>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</si>
  <si>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</si>
  <si>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</si>
  <si>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</si>
  <si>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</si>
  <si>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</si>
  <si>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</si>
  <si>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</si>
  <si>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</si>
  <si>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</si>
  <si>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</si>
  <si>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</si>
  <si>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</si>
  <si>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</si>
  <si>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</si>
  <si>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</si>
  <si>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</si>
  <si>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</si>
  <si>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</si>
  <si>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</si>
  <si>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</si>
  <si>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</si>
  <si>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</si>
  <si>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</si>
  <si>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</si>
  <si>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</si>
  <si>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</si>
  <si>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</si>
  <si>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</si>
  <si>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</si>
  <si>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</si>
  <si>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</si>
  <si>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</si>
  <si>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</si>
  <si>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</si>
  <si>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</si>
  <si>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</si>
  <si>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</si>
  <si>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</si>
  <si>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</si>
  <si>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</si>
  <si>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</si>
  <si>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</si>
  <si>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</si>
  <si>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</si>
  <si>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</si>
  <si>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</si>
  <si>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</si>
  <si>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</si>
  <si>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</si>
  <si>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</si>
  <si>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</si>
  <si>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</si>
  <si>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</si>
  <si>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</si>
  <si>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</si>
  <si>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</si>
  <si>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</si>
  <si>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</si>
  <si>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</si>
  <si>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</si>
  <si>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</si>
  <si>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</si>
  <si>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</si>
  <si>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</si>
  <si>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</si>
  <si>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</si>
  <si>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</si>
  <si>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</si>
  <si>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</si>
  <si>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</si>
  <si>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</si>
  <si>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</si>
  <si>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</si>
  <si>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</si>
  <si>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</si>
  <si>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</si>
  <si>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</si>
  <si>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</si>
  <si>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</si>
  <si>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</si>
  <si>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</si>
  <si>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</si>
  <si>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</si>
  <si>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</si>
  <si>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</si>
  <si>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</si>
  <si>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</si>
  <si>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</si>
  <si>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</si>
  <si>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</si>
  <si>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</si>
  <si>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</si>
  <si>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</si>
  <si>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</si>
  <si>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</si>
  <si>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</si>
  <si>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</si>
  <si>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</si>
  <si>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</si>
  <si>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</si>
  <si>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</si>
  <si>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</si>
  <si>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</si>
  <si>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</si>
  <si>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</si>
  <si>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</si>
  <si>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</si>
  <si>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</si>
  <si>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</si>
  <si>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</si>
  <si>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</si>
  <si>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</si>
  <si>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</si>
  <si>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</si>
  <si>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</si>
  <si>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</si>
  <si>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</si>
  <si>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</si>
  <si>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</si>
  <si>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</si>
  <si>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</si>
  <si>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</si>
  <si>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</si>
  <si>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</si>
  <si>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</si>
  <si>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</si>
  <si>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</si>
  <si>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</si>
  <si>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</si>
  <si>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</si>
  <si>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</si>
  <si>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</si>
  <si>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</si>
  <si>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</si>
  <si>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</si>
  <si>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</si>
  <si>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</si>
  <si>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</si>
  <si>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</si>
  <si>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</si>
  <si>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</si>
  <si>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</si>
  <si>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</si>
  <si>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</si>
  <si>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</si>
  <si>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</si>
  <si>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</si>
  <si>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</si>
  <si>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</si>
  <si>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</si>
  <si>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</si>
  <si>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</si>
  <si>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</si>
  <si>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</si>
  <si>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</si>
  <si>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</si>
  <si>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</si>
  <si>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</si>
  <si>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</si>
  <si>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</si>
  <si>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</si>
  <si>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</si>
  <si>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</si>
  <si>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</si>
  <si>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</si>
  <si>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</si>
  <si>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</si>
  <si>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</si>
  <si>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</si>
  <si>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</si>
  <si>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</si>
  <si>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</si>
  <si>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</si>
  <si>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</si>
  <si>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</si>
  <si>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</si>
  <si>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</si>
  <si>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</si>
  <si>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</si>
  <si>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</si>
  <si>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</si>
  <si>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</si>
  <si>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</si>
  <si>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</si>
  <si>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</si>
  <si>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</si>
  <si>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</si>
  <si>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</si>
  <si>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</si>
  <si>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</si>
  <si>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</si>
  <si>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</si>
  <si>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</si>
  <si>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</si>
  <si>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</si>
  <si>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</si>
  <si>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</si>
  <si>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</si>
  <si>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</si>
  <si>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</si>
  <si>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</si>
  <si>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</si>
  <si>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</si>
  <si>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</si>
  <si>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</si>
  <si>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</si>
  <si>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</si>
  <si>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</si>
  <si>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</si>
  <si>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</si>
  <si>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</si>
  <si>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</si>
  <si>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</si>
  <si>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</si>
  <si>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</si>
  <si>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</si>
  <si>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</si>
  <si>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</si>
  <si>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</si>
  <si>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</si>
  <si>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</si>
  <si>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</si>
  <si>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</si>
  <si>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</si>
  <si>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</si>
  <si>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</si>
  <si>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</si>
  <si>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</si>
  <si>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</si>
  <si>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</si>
  <si>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</si>
  <si>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</si>
  <si>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</si>
  <si>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</si>
  <si>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</si>
  <si>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</si>
  <si>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</si>
  <si>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</si>
  <si>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</si>
  <si>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</si>
  <si>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</si>
  <si>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</si>
  <si>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</si>
  <si>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</si>
  <si>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</si>
  <si>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</si>
  <si>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</si>
  <si>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</si>
  <si>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</si>
  <si>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</si>
  <si>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</si>
  <si>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</si>
  <si>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</si>
  <si>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</si>
  <si>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</si>
  <si>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</si>
  <si>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</si>
  <si>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</si>
  <si>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</si>
  <si>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</si>
  <si>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</si>
  <si>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</si>
  <si>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</si>
  <si>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</si>
  <si>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</si>
  <si>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</si>
  <si>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</si>
  <si>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</si>
  <si>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</si>
  <si>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</si>
  <si>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</si>
  <si>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</si>
  <si>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</si>
  <si>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</si>
  <si>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</si>
  <si>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</si>
  <si>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</si>
  <si>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</si>
  <si>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</si>
  <si>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</si>
  <si>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</si>
  <si>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</si>
  <si>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</si>
  <si>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</si>
  <si>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</si>
  <si>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</si>
  <si>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</si>
  <si>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</si>
  <si>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</si>
  <si>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</si>
  <si>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</si>
  <si>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</si>
  <si>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</si>
  <si>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</si>
  <si>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</si>
  <si>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</si>
  <si>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</si>
  <si>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</si>
  <si>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</si>
  <si>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</si>
  <si>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</si>
  <si>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</si>
  <si>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</si>
  <si>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</si>
  <si>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</si>
  <si>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</si>
  <si>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</si>
  <si>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</si>
  <si>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</si>
  <si>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</si>
  <si>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</si>
  <si>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</si>
  <si>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</si>
  <si>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</si>
  <si>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</si>
  <si>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</si>
  <si>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</si>
  <si>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</si>
  <si>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</si>
  <si>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</si>
  <si>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</si>
  <si>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</si>
  <si>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</si>
  <si>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</si>
  <si>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</si>
  <si>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</si>
  <si>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</si>
  <si>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</si>
  <si>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</si>
  <si>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</si>
  <si>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</si>
  <si>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</si>
  <si>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</si>
  <si>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</si>
  <si>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</si>
  <si>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</si>
  <si>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</si>
  <si>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</si>
  <si>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</si>
  <si>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</si>
  <si>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</si>
  <si>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</si>
  <si>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</si>
  <si>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</si>
  <si>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</si>
  <si>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</si>
  <si>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</si>
  <si>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</si>
  <si>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</si>
  <si>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</si>
  <si>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</si>
  <si>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</si>
  <si>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</si>
  <si>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</si>
  <si>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</si>
  <si>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</si>
  <si>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</si>
  <si>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</si>
  <si>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</si>
  <si>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</si>
  <si>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</si>
  <si>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</si>
  <si>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</si>
  <si>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</si>
  <si>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</si>
  <si>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</si>
  <si>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</si>
  <si>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</si>
  <si>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</si>
  <si>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</si>
  <si>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</si>
  <si>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</si>
  <si>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</si>
  <si>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</si>
  <si>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</si>
  <si>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</si>
  <si>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</si>
  <si>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</si>
  <si>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</si>
  <si>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</si>
  <si>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</si>
  <si>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</si>
  <si>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</si>
  <si>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</si>
  <si>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</si>
  <si>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</si>
  <si>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</si>
  <si>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</si>
  <si>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</si>
  <si>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</si>
  <si>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</si>
  <si>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</si>
  <si>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</si>
  <si>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</si>
  <si>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</si>
  <si>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</si>
  <si>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</si>
  <si>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</si>
  <si>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</si>
  <si>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</si>
  <si>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</si>
  <si>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</si>
  <si>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</si>
  <si>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</si>
  <si>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</si>
  <si>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</si>
  <si>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</si>
  <si>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</si>
  <si>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</si>
  <si>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</si>
  <si>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</si>
  <si>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</si>
  <si>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</si>
  <si>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</si>
  <si>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</si>
  <si>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</si>
  <si>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</si>
  <si>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</si>
  <si>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</si>
  <si>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</si>
  <si>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</si>
  <si>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</si>
  <si>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</si>
  <si>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</si>
  <si>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</si>
  <si>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</si>
  <si>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</si>
  <si>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</si>
  <si>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</si>
  <si>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</si>
  <si>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</si>
  <si>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</si>
  <si>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</si>
  <si>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</si>
  <si>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</si>
  <si>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</si>
  <si>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</si>
  <si>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</si>
  <si>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</si>
  <si>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</si>
  <si>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</si>
  <si>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</si>
  <si>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</si>
  <si>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</si>
  <si>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</si>
  <si>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</si>
  <si>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</si>
  <si>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</si>
  <si>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</si>
  <si>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</si>
  <si>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</si>
  <si>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</si>
  <si>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</si>
  <si>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</si>
  <si>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</si>
  <si>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</si>
  <si>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</si>
  <si>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</si>
  <si>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</si>
  <si>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</si>
  <si>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</si>
  <si>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</si>
  <si>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</si>
  <si>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</si>
  <si>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</si>
  <si>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</si>
  <si>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</si>
  <si>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</si>
  <si>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</si>
  <si>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</si>
  <si>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</si>
  <si>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</si>
  <si>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</si>
  <si>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</si>
  <si>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</si>
  <si>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</si>
  <si>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</si>
  <si>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</si>
  <si>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</si>
  <si>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</si>
  <si>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</si>
  <si>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</si>
  <si>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</si>
  <si>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</si>
  <si>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</si>
  <si>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</si>
  <si>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</si>
  <si>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</si>
  <si>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</si>
  <si>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</si>
  <si>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</si>
  <si>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</si>
  <si>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</si>
  <si>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</si>
  <si>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</si>
  <si>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</si>
  <si>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</si>
  <si>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</si>
  <si>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</si>
  <si>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</si>
  <si>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</si>
  <si>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</si>
  <si>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</si>
  <si>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</si>
  <si>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</si>
  <si>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</si>
  <si>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</si>
  <si>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</si>
  <si>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</si>
  <si>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</si>
  <si>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</si>
  <si>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</si>
  <si>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</si>
  <si>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</si>
  <si>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</si>
  <si>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</si>
  <si>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</si>
  <si>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</si>
  <si>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</si>
  <si>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</si>
  <si>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</si>
  <si>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</si>
  <si>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</si>
  <si>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</si>
  <si>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</si>
  <si>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</si>
  <si>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</si>
  <si>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</si>
  <si>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</si>
  <si>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</si>
  <si>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</si>
  <si>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</si>
  <si>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</si>
  <si>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</si>
  <si>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</si>
  <si>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</si>
  <si>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</si>
  <si>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</si>
  <si>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</si>
  <si>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</si>
  <si>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</si>
  <si>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</si>
  <si>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</si>
  <si>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</si>
  <si>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</si>
  <si>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</si>
  <si>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</si>
  <si>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</si>
  <si>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</si>
  <si>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</si>
  <si>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</si>
  <si>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</si>
  <si>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</si>
  <si>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</si>
  <si>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</si>
  <si>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</si>
  <si>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</si>
  <si>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</si>
  <si>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</si>
  <si>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</si>
  <si>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</si>
  <si>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</si>
  <si>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</si>
  <si>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</si>
  <si>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</si>
  <si>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</si>
  <si>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</si>
  <si>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</si>
  <si>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</si>
  <si>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</si>
  <si>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</si>
  <si>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</si>
  <si>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</si>
  <si>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</si>
  <si>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</si>
  <si>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</si>
  <si>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</si>
  <si>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</si>
  <si>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</si>
  <si>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</si>
  <si>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</si>
  <si>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</si>
  <si>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</si>
  <si>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</si>
  <si>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</si>
  <si>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</si>
  <si>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</si>
  <si>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</si>
  <si>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</si>
  <si>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</si>
  <si>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</si>
  <si>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</si>
  <si>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</si>
  <si>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</si>
  <si>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</si>
  <si>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</si>
  <si>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</si>
  <si>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</si>
  <si>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</si>
  <si>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</si>
  <si>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</si>
  <si>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</si>
  <si>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</si>
  <si>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</si>
  <si>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</si>
  <si>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</si>
  <si>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</si>
  <si>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</si>
  <si>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</si>
  <si>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</si>
  <si>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</si>
  <si>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</si>
  <si>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</si>
  <si>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</si>
  <si>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</si>
  <si>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</si>
  <si>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</si>
  <si>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</si>
  <si>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</si>
  <si>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</si>
  <si>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</si>
  <si>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</si>
  <si>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</si>
  <si>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</si>
  <si>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</si>
  <si>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</si>
  <si>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</si>
  <si>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</si>
  <si>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</si>
  <si>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</si>
  <si>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</si>
  <si>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</si>
  <si>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</si>
  <si>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</si>
  <si>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</si>
  <si>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</si>
  <si>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</si>
  <si>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</si>
  <si>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</si>
  <si>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</si>
  <si>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</si>
  <si>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</si>
  <si>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</si>
  <si>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</si>
  <si>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</si>
  <si>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</si>
  <si>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</si>
  <si>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</si>
  <si>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</si>
  <si>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</si>
  <si>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</si>
  <si>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</si>
  <si>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</si>
  <si>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</si>
  <si>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</si>
  <si>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</si>
  <si>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</si>
  <si>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</si>
  <si>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</si>
  <si>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</si>
  <si>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</si>
  <si>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</si>
  <si>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</si>
  <si>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</si>
  <si>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</si>
  <si>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</si>
  <si>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</si>
  <si>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</si>
  <si>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</si>
  <si>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</si>
  <si>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</si>
  <si>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</si>
  <si>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</si>
  <si>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</si>
  <si>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</si>
  <si>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</si>
  <si>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</si>
  <si>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</si>
  <si>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</si>
  <si>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</si>
  <si>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</si>
  <si>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</si>
  <si>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</si>
  <si>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</si>
  <si>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</si>
  <si>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</si>
  <si>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</si>
  <si>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</si>
  <si>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</si>
  <si>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</si>
  <si>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</si>
  <si>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</si>
  <si>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</si>
  <si>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</si>
  <si>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</si>
  <si>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</si>
  <si>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</si>
  <si>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</si>
  <si>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</si>
  <si>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</si>
  <si>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</si>
  <si>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</si>
  <si>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</si>
  <si>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</si>
  <si>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</si>
  <si>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</si>
  <si>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</si>
  <si>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</si>
  <si>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</si>
  <si>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</si>
  <si>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</si>
  <si>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</si>
  <si>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</si>
  <si>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</si>
  <si>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</si>
  <si>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</si>
  <si>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</si>
  <si>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</si>
  <si>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</si>
  <si>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</si>
  <si>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</si>
  <si>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</si>
  <si>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</si>
  <si>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</si>
  <si>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</si>
  <si>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</si>
  <si>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</si>
  <si>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</si>
  <si>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</si>
  <si>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</si>
  <si>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</si>
  <si>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</si>
  <si>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</si>
  <si>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</si>
  <si>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</si>
  <si>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</si>
  <si>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</si>
  <si>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</si>
  <si>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</si>
  <si>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</si>
  <si>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</si>
  <si>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</si>
  <si>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</si>
  <si>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</si>
  <si>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</si>
  <si>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</si>
  <si>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</si>
  <si>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</si>
  <si>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</si>
  <si>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</si>
  <si>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</si>
  <si>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</si>
  <si>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</si>
  <si>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</si>
  <si>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</si>
  <si>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</si>
  <si>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</si>
  <si>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</si>
  <si>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</si>
  <si>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</si>
  <si>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</si>
  <si>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</si>
  <si>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</si>
  <si>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</si>
  <si>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</si>
  <si>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</si>
  <si>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</si>
  <si>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</si>
  <si>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</si>
  <si>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</si>
  <si>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</si>
  <si>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</si>
  <si>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</si>
  <si>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</si>
  <si>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</si>
  <si>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</si>
  <si>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</si>
  <si>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</si>
  <si>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</si>
  <si>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</si>
  <si>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</si>
  <si>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</si>
  <si>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</si>
  <si>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</si>
  <si>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</si>
  <si>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</si>
  <si>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</si>
  <si>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</si>
  <si>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</si>
  <si>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</si>
  <si>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</si>
  <si>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</si>
  <si>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</si>
  <si>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</si>
  <si>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</si>
  <si>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</si>
  <si>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</si>
  <si>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</si>
  <si>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</si>
  <si>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</si>
  <si>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</si>
  <si>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</si>
  <si>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</si>
  <si>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</si>
  <si>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</si>
  <si>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</si>
  <si>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</si>
  <si>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</si>
  <si>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</si>
  <si>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</si>
  <si>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</si>
  <si>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</si>
  <si>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</si>
  <si>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</si>
  <si>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</si>
  <si>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</si>
  <si>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</si>
  <si>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</si>
  <si>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</si>
  <si>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</si>
  <si>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</si>
  <si>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</si>
  <si>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</si>
  <si>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</si>
  <si>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</si>
  <si>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</si>
  <si>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</si>
  <si>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</si>
  <si>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</si>
  <si>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</si>
  <si>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</si>
  <si>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</si>
  <si>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</si>
  <si>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</si>
  <si>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</si>
  <si>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</si>
  <si>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</si>
  <si>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</si>
  <si>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</si>
  <si>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</si>
  <si>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</si>
  <si>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</si>
  <si>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</si>
  <si>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</si>
  <si>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</si>
  <si>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</si>
  <si>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</si>
  <si>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</si>
  <si>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</si>
  <si>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</si>
  <si>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</si>
  <si>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</si>
  <si>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</si>
  <si>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</si>
  <si>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</si>
  <si>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</si>
  <si>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</si>
  <si>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</si>
  <si>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</si>
  <si>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</si>
  <si>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</si>
  <si>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</si>
  <si>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</si>
  <si>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</si>
  <si>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</si>
  <si>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</si>
  <si>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</si>
  <si>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</si>
  <si>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</si>
  <si>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</si>
  <si>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</si>
  <si>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</si>
  <si>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</si>
  <si>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</si>
  <si>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</si>
  <si>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</si>
  <si>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</si>
  <si>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</si>
  <si>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</si>
  <si>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</si>
  <si>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</si>
  <si>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</si>
  <si>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</si>
  <si>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</si>
  <si>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</si>
  <si>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</si>
  <si>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</si>
  <si>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</si>
  <si>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</si>
  <si>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</si>
  <si>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</si>
  <si>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</si>
  <si>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</si>
  <si>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</si>
  <si>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</si>
  <si>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</si>
  <si>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</si>
  <si>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</si>
  <si>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</si>
  <si>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</si>
  <si>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</si>
  <si>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</si>
  <si>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</si>
  <si>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</si>
  <si>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</si>
  <si>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</si>
  <si>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</si>
  <si>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</si>
  <si>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</si>
  <si>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</si>
  <si>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</si>
  <si>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</si>
  <si>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</si>
  <si>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</si>
  <si>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</si>
  <si>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</si>
  <si>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</si>
  <si>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</si>
  <si>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</si>
  <si>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</si>
  <si>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</si>
  <si>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</si>
  <si>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</si>
  <si>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</si>
  <si>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</si>
  <si>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</si>
  <si>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</si>
  <si>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</si>
  <si>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</si>
  <si>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</si>
  <si>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</si>
  <si>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</si>
  <si>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</si>
  <si>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</si>
  <si>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</si>
  <si>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</si>
  <si>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</si>
  <si>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</si>
  <si>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</si>
  <si>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</si>
  <si>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</si>
  <si>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</si>
  <si>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</si>
  <si>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</si>
  <si>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</si>
  <si>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</si>
  <si>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</si>
  <si>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</si>
  <si>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</si>
  <si>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</si>
  <si>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</si>
  <si>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</si>
  <si>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</si>
  <si>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</si>
  <si>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</si>
  <si>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</si>
  <si>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</si>
  <si>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</si>
  <si>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</si>
  <si>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</si>
  <si>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</si>
  <si>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</si>
  <si>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</si>
  <si>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</si>
  <si>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</si>
  <si>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</si>
  <si>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</si>
  <si>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</si>
  <si>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</si>
  <si>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</si>
  <si>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</si>
  <si>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</si>
  <si>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</si>
  <si>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</si>
  <si>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</si>
  <si>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</si>
  <si>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</si>
  <si>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</si>
  <si>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</si>
  <si>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</si>
  <si>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</si>
  <si>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</si>
  <si>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</si>
  <si>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</si>
  <si>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</si>
  <si>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</si>
  <si>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</si>
  <si>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</si>
  <si>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</si>
  <si>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</si>
  <si>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</si>
  <si>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</si>
  <si>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</si>
  <si>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</si>
  <si>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</si>
  <si>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</si>
  <si>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</si>
  <si>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</si>
  <si>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</si>
  <si>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</si>
  <si>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</si>
  <si>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</si>
  <si>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</si>
  <si>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</si>
  <si>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</si>
  <si>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</si>
  <si>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</si>
  <si>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</si>
  <si>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</si>
  <si>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</si>
  <si>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</si>
  <si>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</si>
  <si>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</si>
  <si>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</si>
  <si>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</si>
  <si>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</si>
  <si>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</si>
  <si>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</si>
  <si>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</si>
  <si>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</si>
  <si>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</si>
  <si>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</si>
  <si>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</si>
  <si>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</si>
  <si>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</si>
  <si>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</si>
  <si>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</si>
  <si>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</si>
  <si>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</si>
  <si>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</si>
  <si>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</si>
  <si>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</si>
  <si>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</si>
  <si>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</si>
  <si>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</si>
  <si>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</si>
  <si>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</si>
  <si>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</si>
  <si>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</si>
  <si>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</si>
  <si>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</si>
  <si>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</si>
  <si>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</si>
  <si>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</si>
  <si>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</si>
  <si>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</si>
  <si>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</si>
  <si>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</si>
  <si>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</si>
  <si>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</si>
  <si>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</si>
  <si>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</si>
  <si>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</si>
  <si>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</si>
  <si>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</si>
  <si>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</si>
  <si>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</si>
  <si>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</si>
  <si>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</si>
  <si>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</si>
  <si>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</si>
  <si>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</si>
  <si>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</si>
  <si>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</si>
  <si>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</si>
  <si>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</si>
  <si>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</si>
  <si>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</si>
  <si>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</si>
  <si>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</si>
  <si>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</si>
  <si>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</si>
  <si>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</si>
  <si>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</si>
  <si>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</si>
  <si>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</si>
  <si>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</si>
  <si>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</si>
  <si>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</si>
  <si>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</si>
  <si>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</si>
  <si>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</si>
  <si>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</si>
  <si>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</si>
  <si>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</si>
  <si>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</si>
  <si>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</si>
  <si>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</si>
  <si>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</si>
  <si>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</si>
  <si>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</si>
  <si>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</si>
  <si>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</si>
  <si>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</si>
  <si>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</si>
  <si>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</si>
  <si>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</si>
  <si>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</si>
  <si>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</si>
  <si>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</si>
  <si>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</si>
  <si>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</si>
  <si>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</si>
  <si>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</si>
  <si>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</si>
  <si>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</si>
  <si>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</si>
  <si>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</si>
  <si>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</si>
  <si>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</si>
  <si>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</si>
  <si>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</si>
  <si>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</si>
  <si>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</si>
  <si>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</si>
  <si>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</si>
  <si>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</si>
  <si>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</si>
  <si>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</si>
  <si>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</si>
  <si>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</si>
  <si>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</si>
  <si>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</si>
  <si>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</si>
  <si>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</si>
  <si>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</si>
  <si>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</si>
  <si>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</si>
  <si>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</si>
  <si>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</si>
  <si>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</si>
  <si>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</si>
  <si>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</si>
  <si>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</si>
  <si>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</si>
  <si>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</si>
  <si>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</si>
  <si>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</si>
  <si>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</si>
  <si>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</si>
  <si>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</si>
  <si>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</si>
  <si>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</si>
  <si>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</si>
  <si>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</si>
  <si>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</si>
  <si>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</si>
  <si>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</si>
  <si>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</si>
  <si>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</si>
  <si>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</si>
  <si>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</si>
  <si>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</si>
  <si>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</si>
  <si>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</si>
  <si>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</si>
  <si>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</si>
  <si>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</si>
  <si>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</si>
  <si>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</si>
  <si>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</si>
  <si>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</si>
  <si>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</si>
  <si>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</si>
  <si>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</si>
  <si>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</si>
  <si>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</si>
  <si>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</si>
  <si>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</si>
  <si>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</si>
  <si>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</si>
  <si>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</si>
  <si>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</si>
  <si>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</si>
  <si>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</si>
  <si>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</si>
  <si>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</si>
  <si>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</si>
  <si>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</si>
  <si>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</si>
  <si>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</si>
  <si>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</si>
  <si>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</si>
  <si>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</si>
  <si>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</si>
  <si>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</si>
  <si>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</si>
  <si>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</si>
  <si>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</si>
  <si>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</si>
  <si>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</si>
  <si>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</si>
  <si>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</si>
  <si>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</si>
  <si>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</si>
  <si>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</si>
  <si>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</si>
  <si>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</si>
  <si>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</si>
  <si>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</si>
  <si>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</si>
  <si>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</si>
  <si>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</si>
  <si>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</si>
  <si>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</si>
  <si>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</si>
  <si>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</si>
  <si>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</si>
  <si>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</si>
  <si>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</si>
  <si>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</si>
  <si>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</si>
  <si>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</si>
  <si>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</si>
  <si>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</si>
  <si>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</si>
  <si>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</si>
  <si>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</si>
  <si>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</si>
  <si>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</si>
  <si>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</si>
  <si>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</si>
  <si>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</si>
  <si>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</si>
  <si>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</si>
  <si>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</si>
  <si>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</si>
  <si>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</si>
  <si>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</si>
  <si>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</si>
  <si>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</si>
  <si>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</si>
  <si>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</si>
  <si>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</si>
  <si>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</si>
  <si>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</si>
  <si>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</si>
  <si>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</si>
  <si>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</si>
  <si>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</si>
  <si>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</si>
  <si>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</si>
  <si>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</si>
  <si>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</si>
  <si>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</si>
  <si>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</si>
  <si>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</si>
  <si>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</si>
  <si>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</si>
  <si>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</si>
  <si>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</si>
  <si>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</si>
  <si>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</si>
  <si>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</si>
  <si>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</si>
  <si>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</si>
  <si>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</si>
  <si>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</si>
  <si>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</si>
  <si>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</si>
  <si>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</si>
  <si>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</si>
  <si>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</si>
  <si>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</si>
  <si>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</si>
  <si>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</si>
  <si>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</si>
  <si>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</si>
  <si>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</si>
  <si>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</si>
  <si>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</si>
  <si>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</si>
  <si>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</si>
  <si>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</si>
  <si>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</si>
  <si>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</si>
  <si>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</si>
  <si>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</si>
  <si>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</si>
  <si>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</si>
  <si>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</si>
  <si>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</si>
  <si>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</si>
  <si>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</si>
  <si>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</si>
  <si>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</si>
  <si>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</si>
  <si>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</si>
  <si>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</si>
  <si>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</si>
  <si>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</si>
  <si>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</si>
  <si>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</si>
  <si>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</si>
  <si>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</si>
  <si>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</si>
  <si>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</si>
  <si>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</si>
  <si>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</si>
  <si>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</si>
  <si>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</si>
  <si>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</si>
  <si>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</si>
  <si>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</si>
  <si>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</si>
  <si>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</si>
  <si>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</si>
  <si>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</si>
  <si>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</si>
  <si>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</si>
  <si>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</si>
  <si>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</si>
  <si>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</si>
  <si>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</si>
  <si>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</si>
  <si>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</si>
  <si>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</si>
  <si>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</si>
  <si>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</si>
  <si>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</si>
  <si>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</si>
  <si>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</si>
  <si>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</si>
  <si>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</si>
  <si>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</si>
  <si>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</si>
  <si>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</si>
  <si>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</si>
  <si>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</si>
  <si>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</si>
  <si>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</si>
  <si>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</si>
  <si>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</si>
  <si>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</si>
  <si>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</si>
  <si>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</si>
  <si>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</si>
  <si>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</si>
  <si>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</si>
  <si>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</si>
  <si>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</si>
  <si>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</si>
  <si>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</si>
  <si>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</si>
  <si>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</si>
  <si>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</si>
  <si>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</si>
  <si>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</si>
  <si>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</si>
  <si>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</si>
  <si>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</si>
  <si>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</si>
  <si>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</si>
  <si>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</si>
  <si>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</si>
  <si>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</si>
  <si>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</si>
  <si>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</si>
  <si>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</si>
  <si>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</si>
  <si>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</si>
  <si>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</si>
  <si>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</si>
  <si>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</si>
  <si>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</si>
  <si>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</si>
  <si>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</si>
  <si>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</si>
  <si>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</si>
  <si>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</si>
  <si>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</si>
  <si>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</si>
  <si>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</si>
  <si>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</si>
  <si>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</si>
  <si>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</si>
  <si>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</si>
  <si>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</si>
  <si>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</si>
  <si>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</si>
  <si>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</si>
  <si>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</si>
  <si>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</si>
  <si>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</si>
  <si>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</si>
  <si>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</si>
  <si>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</si>
  <si>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</si>
  <si>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</si>
  <si>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</si>
  <si>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</si>
  <si>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</si>
  <si>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</si>
  <si>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</si>
  <si>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</si>
  <si>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</si>
  <si>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</si>
  <si>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</si>
  <si>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</si>
  <si>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</si>
  <si>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</si>
  <si>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</si>
  <si>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</si>
  <si>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</si>
  <si>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</si>
  <si>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</si>
  <si>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</si>
  <si>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</si>
  <si>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</si>
  <si>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</si>
  <si>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</si>
  <si>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</si>
  <si>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</si>
  <si>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</si>
  <si>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</si>
  <si>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</si>
  <si>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</si>
  <si>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</si>
  <si>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</si>
  <si>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</si>
  <si>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</si>
  <si>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</si>
  <si>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</si>
  <si>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</si>
  <si>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</si>
  <si>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</si>
  <si>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</si>
  <si>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</si>
  <si>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</si>
  <si>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</si>
  <si>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</si>
  <si>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</si>
  <si>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</si>
  <si>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</si>
  <si>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</si>
  <si>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</si>
  <si>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</si>
  <si>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</si>
  <si>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</si>
  <si>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</si>
  <si>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</si>
  <si>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</si>
  <si>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</si>
  <si>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</si>
  <si>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</si>
  <si>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</si>
  <si>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</si>
  <si>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</si>
  <si>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</si>
  <si>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</si>
  <si>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</si>
  <si>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</si>
  <si>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</si>
  <si>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</si>
  <si>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</si>
  <si>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</si>
  <si>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</si>
  <si>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</si>
  <si>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</si>
  <si>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</si>
  <si>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</si>
  <si>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</si>
  <si>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</si>
  <si>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</si>
  <si>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</si>
  <si>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</si>
  <si>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</si>
  <si>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</si>
  <si>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</si>
  <si>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</si>
  <si>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</si>
  <si>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</si>
  <si>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</si>
  <si>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</si>
  <si>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</si>
  <si>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</si>
  <si>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</si>
  <si>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</si>
  <si>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</si>
  <si>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</si>
  <si>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</si>
  <si>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</si>
  <si>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</si>
  <si>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</si>
  <si>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</si>
  <si>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</si>
  <si>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</si>
  <si>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</si>
  <si>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</si>
  <si>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</si>
  <si>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</si>
  <si>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</si>
  <si>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</si>
  <si>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</si>
  <si>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</si>
  <si>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</si>
  <si>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</si>
  <si>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</si>
  <si>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</si>
  <si>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</si>
  <si>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</si>
  <si>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</si>
  <si>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</si>
  <si>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</si>
  <si>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</si>
  <si>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</si>
  <si>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</si>
  <si>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</si>
  <si>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</si>
  <si>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</si>
  <si>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</si>
  <si>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</si>
  <si>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</si>
  <si>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</si>
  <si>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</si>
  <si>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</si>
  <si>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</si>
  <si>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</si>
  <si>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</si>
  <si>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</si>
  <si>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</si>
  <si>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</si>
  <si>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</si>
  <si>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</si>
  <si>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</si>
  <si>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</si>
  <si>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</si>
  <si>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</si>
  <si>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</si>
  <si>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</si>
  <si>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</si>
  <si>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</si>
  <si>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</si>
  <si>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</si>
  <si>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</si>
  <si>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</si>
  <si>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</si>
  <si>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</si>
  <si>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</si>
  <si>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</si>
  <si>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</si>
  <si>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</si>
  <si>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</si>
  <si>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</si>
  <si>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</si>
  <si>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</si>
  <si>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</si>
  <si>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</si>
  <si>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</si>
  <si>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</si>
  <si>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</si>
  <si>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</si>
  <si>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</si>
  <si>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</si>
  <si>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</si>
  <si>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</si>
  <si>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</si>
  <si>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</si>
  <si>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</si>
  <si>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</si>
  <si>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</si>
  <si>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</si>
  <si>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</si>
  <si>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</si>
  <si>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</si>
  <si>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</si>
  <si>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</si>
  <si>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</si>
  <si>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</si>
  <si>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</si>
  <si>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</si>
  <si>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</si>
  <si>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</si>
  <si>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</si>
  <si>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</si>
  <si>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</si>
  <si>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</si>
  <si>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</si>
  <si>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</si>
  <si>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</si>
  <si>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</si>
  <si>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</si>
  <si>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</si>
  <si>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</si>
  <si>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</si>
  <si>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</si>
  <si>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</si>
  <si>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</si>
  <si>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</si>
  <si>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</si>
  <si>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</si>
  <si>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</si>
  <si>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</si>
  <si>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</si>
  <si>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</si>
  <si>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</si>
  <si>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</si>
  <si>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</si>
  <si>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</si>
  <si>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</si>
  <si>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</si>
  <si>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</si>
  <si>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</si>
  <si>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</si>
  <si>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</si>
  <si>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</si>
  <si>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</si>
  <si>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</si>
  <si>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</si>
  <si>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</si>
  <si>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</si>
  <si>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</si>
  <si>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</si>
  <si>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</si>
  <si>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</si>
  <si>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</si>
  <si>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</si>
  <si>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</si>
  <si>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</si>
  <si>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</si>
  <si>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</si>
  <si>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</si>
  <si>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</si>
  <si>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</si>
  <si>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</si>
  <si>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</si>
  <si>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</si>
  <si>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</si>
  <si>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</si>
  <si>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</si>
  <si>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</si>
  <si>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</si>
  <si>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</si>
  <si>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</si>
  <si>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</si>
  <si>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</si>
  <si>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</si>
  <si>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</si>
  <si>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</si>
  <si>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</si>
  <si>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</si>
  <si>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</si>
  <si>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</si>
  <si>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</si>
  <si>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</si>
  <si>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</si>
  <si>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</si>
  <si>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</si>
  <si>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</si>
  <si>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</si>
  <si>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</si>
  <si>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</si>
  <si>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</si>
  <si>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</si>
  <si>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</si>
  <si>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</si>
  <si>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</si>
  <si>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</si>
  <si>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</si>
  <si>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</si>
  <si>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</si>
  <si>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</si>
  <si>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</si>
  <si>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</si>
  <si>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</si>
  <si>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</si>
  <si>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</si>
  <si>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</si>
  <si>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</si>
  <si>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</si>
  <si>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</si>
  <si>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</si>
  <si>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</si>
  <si>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</si>
  <si>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</si>
  <si>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</si>
  <si>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</si>
  <si>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</si>
  <si>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</si>
  <si>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</si>
  <si>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</si>
  <si>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</si>
  <si>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</si>
  <si>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</si>
  <si>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</si>
  <si>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</si>
  <si>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</si>
  <si>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</si>
  <si>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</si>
  <si>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</si>
  <si>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</si>
  <si>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</si>
  <si>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</si>
  <si>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</si>
  <si>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</si>
  <si>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</si>
  <si>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</si>
  <si>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</si>
  <si>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</si>
  <si>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</si>
  <si>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</si>
  <si>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</si>
  <si>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</si>
  <si>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</si>
  <si>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</si>
  <si>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</si>
  <si>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</si>
  <si>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</si>
  <si>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</si>
  <si>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</si>
  <si>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</si>
  <si>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</si>
  <si>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</si>
  <si>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</si>
  <si>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</si>
  <si>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</si>
  <si>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</si>
  <si>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</si>
  <si>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</si>
  <si>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</si>
  <si>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</si>
  <si>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</si>
  <si>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</si>
  <si>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</si>
  <si>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</si>
  <si>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</si>
  <si>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</si>
  <si>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</si>
  <si>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</si>
  <si>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</si>
  <si>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</si>
  <si>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</si>
  <si>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</si>
  <si>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</si>
  <si>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</si>
  <si>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</si>
  <si>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</si>
  <si>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</si>
  <si>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</si>
  <si>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</si>
  <si>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</si>
  <si>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</si>
  <si>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</si>
  <si>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</si>
  <si>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</si>
  <si>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</si>
  <si>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</si>
  <si>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</si>
  <si>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</si>
  <si>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</si>
  <si>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</si>
  <si>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</si>
  <si>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</si>
  <si>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</si>
  <si>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</si>
  <si>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</si>
  <si>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</si>
  <si>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</si>
  <si>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</si>
  <si>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</si>
  <si>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</si>
  <si>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</si>
  <si>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</si>
  <si>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</si>
  <si>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</si>
  <si>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</si>
  <si>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</si>
  <si>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</si>
  <si>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</si>
  <si>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</si>
  <si>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</si>
  <si>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</si>
  <si>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</si>
  <si>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</si>
  <si>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</si>
  <si>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</si>
  <si>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</si>
  <si>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</si>
  <si>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</si>
  <si>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</si>
  <si>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</si>
  <si>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</si>
  <si>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</si>
  <si>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</si>
  <si>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</si>
  <si>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</si>
  <si>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</si>
  <si>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</si>
  <si>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</si>
  <si>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</si>
  <si>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</si>
  <si>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</si>
  <si>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</si>
  <si>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</si>
  <si>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</si>
  <si>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</si>
  <si>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</si>
  <si>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</si>
  <si>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</si>
  <si>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</si>
  <si>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</si>
  <si>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</si>
  <si>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</si>
  <si>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</si>
  <si>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</si>
  <si>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</si>
  <si>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</si>
  <si>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</si>
  <si>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</si>
  <si>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</si>
  <si>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</si>
  <si>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</si>
  <si>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</si>
  <si>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</si>
  <si>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</si>
  <si>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</si>
  <si>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</si>
  <si>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</si>
  <si>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</si>
  <si>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</si>
  <si>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</si>
  <si>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</si>
  <si>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</si>
  <si>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</si>
  <si>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</si>
  <si>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</si>
  <si>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</si>
  <si>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</si>
  <si>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</si>
  <si>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</si>
  <si>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</si>
  <si>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</si>
  <si>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</si>
  <si>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</si>
  <si>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</si>
  <si>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</si>
  <si>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</si>
  <si>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</si>
  <si>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</si>
  <si>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</si>
  <si>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</si>
  <si>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</si>
  <si>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</si>
  <si>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</si>
  <si>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</si>
  <si>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</si>
  <si>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</si>
  <si>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</si>
  <si>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</si>
  <si>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</si>
  <si>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</si>
  <si>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</si>
  <si>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</si>
  <si>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</si>
  <si>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</si>
  <si>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</si>
  <si>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</si>
  <si>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</si>
  <si>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</si>
  <si>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</si>
  <si>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</si>
  <si>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</si>
  <si>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</si>
  <si>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</si>
  <si>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</si>
  <si>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</si>
  <si>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</si>
  <si>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</si>
  <si>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</si>
  <si>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</si>
  <si>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</si>
  <si>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</si>
  <si>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</si>
  <si>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</si>
  <si>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</si>
  <si>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</si>
  <si>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</si>
  <si>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</si>
  <si>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</si>
  <si>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</si>
  <si>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</si>
  <si>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</si>
  <si>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</si>
  <si>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</si>
  <si>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</si>
  <si>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</si>
  <si>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</si>
  <si>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</si>
  <si>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</si>
  <si>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</si>
  <si>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</si>
  <si>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</si>
  <si>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</si>
  <si>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</si>
  <si>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</si>
  <si>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</si>
  <si>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</si>
  <si>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</si>
  <si>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</si>
  <si>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</si>
  <si>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</si>
  <si>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</si>
  <si>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</si>
  <si>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</si>
  <si>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</si>
  <si>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</si>
  <si>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</si>
  <si>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</si>
  <si>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</si>
  <si>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</si>
  <si>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</si>
  <si>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</si>
  <si>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</si>
  <si>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</si>
  <si>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</si>
  <si>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</si>
  <si>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</si>
  <si>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</si>
  <si>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</si>
  <si>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</si>
  <si>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</si>
  <si>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</si>
  <si>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</si>
  <si>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</si>
  <si>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</si>
  <si>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</si>
  <si>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</si>
  <si>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</si>
  <si>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</si>
  <si>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</si>
  <si>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</si>
  <si>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</si>
  <si>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</si>
  <si>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</si>
  <si>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</si>
  <si>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</si>
  <si>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</si>
  <si>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</si>
  <si>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</si>
  <si>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</si>
  <si>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</si>
  <si>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</si>
  <si>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</si>
  <si>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</si>
  <si>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</si>
  <si>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</si>
  <si>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</si>
  <si>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</si>
  <si>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</si>
  <si>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</si>
  <si>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</si>
  <si>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</si>
  <si>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</si>
  <si>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</si>
  <si>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</si>
  <si>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</si>
  <si>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</si>
  <si>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</si>
  <si>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</si>
  <si>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</si>
  <si>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</si>
  <si>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</si>
  <si>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</si>
  <si>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</si>
  <si>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</si>
  <si>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</si>
  <si>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</si>
  <si>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</si>
  <si>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</si>
  <si>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</si>
  <si>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</si>
  <si>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</si>
  <si>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</si>
  <si>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</si>
  <si>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</si>
  <si>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</si>
  <si>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</si>
  <si>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</si>
  <si>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</si>
  <si>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</si>
  <si>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</si>
  <si>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</si>
  <si>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</si>
  <si>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</si>
  <si>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</si>
  <si>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</si>
  <si>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</si>
  <si>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</si>
  <si>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</si>
  <si>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</si>
  <si>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</si>
  <si>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</si>
  <si>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</si>
  <si>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</si>
  <si>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</si>
  <si>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</si>
  <si>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</si>
  <si>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</si>
  <si>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</si>
  <si>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</si>
  <si>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</si>
  <si>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</si>
  <si>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</si>
  <si>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</si>
  <si>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</si>
  <si>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</si>
  <si>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</si>
  <si>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</si>
  <si>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</si>
  <si>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</si>
  <si>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</si>
  <si>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</si>
  <si>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</si>
  <si>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</si>
  <si>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</si>
  <si>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</si>
  <si>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</si>
  <si>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</si>
  <si>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</si>
  <si>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</si>
  <si>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</si>
  <si>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</si>
  <si>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</si>
  <si>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</si>
  <si>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</si>
  <si>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</si>
  <si>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</si>
  <si>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</si>
  <si>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</si>
  <si>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</si>
  <si>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</si>
  <si>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</si>
  <si>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</si>
  <si>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</si>
  <si>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</si>
  <si>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</si>
  <si>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</si>
  <si>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</si>
  <si>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</si>
  <si>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</si>
  <si>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</si>
  <si>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</si>
  <si>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</si>
  <si>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</si>
  <si>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</si>
  <si>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</si>
  <si>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</si>
  <si>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</si>
  <si>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</si>
  <si>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</si>
  <si>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</si>
  <si>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</si>
  <si>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</si>
  <si>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</si>
  <si>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</si>
  <si>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</si>
  <si>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</si>
  <si>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</si>
  <si>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</si>
  <si>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</si>
  <si>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</si>
  <si>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</si>
  <si>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</si>
  <si>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</si>
  <si>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</si>
  <si>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</si>
  <si>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</si>
  <si>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</si>
  <si>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</si>
  <si>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</si>
  <si>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</si>
  <si>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</si>
  <si>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</si>
  <si>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</si>
  <si>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</si>
  <si>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</si>
  <si>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</si>
  <si>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</si>
  <si>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</si>
  <si>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</si>
  <si>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</si>
  <si>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</si>
  <si>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</si>
  <si>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</si>
  <si>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</si>
  <si>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</si>
  <si>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</si>
  <si>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</si>
  <si>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</si>
  <si>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</si>
  <si>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</si>
  <si>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</si>
  <si>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</si>
  <si>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</si>
  <si>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</si>
  <si>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</si>
  <si>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</si>
  <si>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</si>
  <si>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</si>
  <si>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</si>
  <si>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</si>
  <si>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</si>
  <si>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</si>
  <si>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</si>
  <si>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</si>
  <si>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</si>
  <si>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</si>
  <si>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</si>
  <si>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</si>
  <si>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</si>
  <si>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</si>
  <si>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</si>
  <si>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</si>
  <si>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</si>
  <si>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</si>
  <si>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</si>
  <si>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</si>
  <si>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</si>
  <si>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</si>
  <si>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</si>
  <si>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</si>
  <si>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</si>
  <si>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</si>
  <si>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</si>
  <si>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</si>
  <si>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</si>
  <si>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</si>
  <si>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</si>
  <si>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</si>
  <si>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</si>
  <si>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</si>
  <si>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</si>
  <si>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</si>
  <si>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</si>
  <si>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</si>
  <si>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</si>
  <si>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</si>
  <si>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</si>
  <si>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</si>
  <si>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</si>
  <si>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</si>
  <si>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</si>
  <si>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</si>
  <si>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</si>
  <si>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</si>
  <si>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</si>
  <si>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</si>
  <si>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</si>
  <si>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</si>
  <si>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</si>
  <si>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</si>
  <si>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</si>
  <si>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</si>
  <si>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</si>
  <si>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</si>
  <si>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</si>
  <si>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</si>
  <si>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</si>
  <si>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</si>
  <si>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</si>
  <si>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</si>
  <si>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</si>
  <si>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</si>
  <si>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</si>
  <si>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</si>
  <si>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</si>
  <si>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</si>
  <si>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</si>
  <si>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</si>
  <si>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</si>
  <si>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</si>
  <si>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</si>
  <si>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</si>
  <si>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</si>
  <si>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</si>
  <si>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</si>
  <si>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</si>
  <si>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</si>
  <si>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</si>
  <si>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</si>
  <si>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</si>
  <si>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</si>
  <si>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</si>
  <si>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</si>
  <si>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</si>
  <si>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</si>
  <si>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</si>
  <si>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</si>
  <si>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</si>
  <si>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</si>
  <si>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</si>
  <si>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</si>
  <si>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</si>
  <si>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</si>
  <si>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</si>
  <si>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</si>
  <si>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</si>
  <si>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</si>
  <si>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</si>
  <si>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</si>
  <si>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</si>
  <si>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</si>
  <si>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</si>
  <si>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</si>
  <si>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</si>
  <si>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</si>
  <si>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</si>
  <si>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</si>
  <si>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</si>
  <si>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</si>
  <si>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</si>
  <si>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</si>
  <si>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</si>
  <si>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</si>
  <si>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</si>
  <si>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</si>
  <si>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</si>
  <si>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</si>
  <si>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</si>
  <si>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</si>
  <si>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</si>
  <si>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</si>
  <si>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</si>
  <si>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</si>
  <si>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</si>
  <si>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</si>
  <si>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</si>
  <si>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</si>
  <si>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</si>
  <si>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</si>
  <si>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</si>
  <si>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</si>
  <si>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</si>
  <si>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</si>
  <si>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</si>
  <si>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</si>
  <si>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</si>
  <si>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</si>
  <si>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</si>
  <si>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</si>
  <si>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</si>
  <si>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</si>
  <si>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</si>
  <si>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</si>
  <si>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</si>
  <si>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</si>
  <si>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</si>
  <si>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</si>
  <si>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</si>
  <si>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</si>
  <si>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</si>
  <si>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</si>
  <si>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</si>
  <si>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</si>
  <si>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</si>
  <si>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</si>
  <si>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</si>
  <si>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</si>
  <si>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</si>
  <si>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</si>
  <si>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</si>
  <si>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</si>
  <si>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</si>
  <si>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</si>
  <si>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</si>
  <si>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</si>
  <si>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</si>
  <si>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</si>
  <si>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</si>
  <si>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</si>
  <si>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</si>
  <si>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</si>
  <si>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</si>
  <si>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</si>
  <si>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</si>
  <si>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</si>
  <si>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</si>
  <si>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</si>
  <si>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</si>
  <si>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</si>
  <si>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</si>
  <si>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</si>
  <si>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</si>
  <si>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</si>
  <si>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</si>
  <si>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</si>
  <si>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</si>
  <si>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</si>
  <si>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</si>
  <si>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</si>
  <si>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</si>
  <si>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</si>
  <si>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</si>
  <si>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</si>
  <si>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</si>
  <si>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</si>
  <si>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</si>
  <si>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</si>
  <si>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</si>
  <si>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</si>
  <si>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</si>
  <si>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</si>
  <si>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</si>
  <si>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</si>
  <si>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</si>
  <si>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</si>
  <si>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</si>
  <si>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</si>
  <si>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</si>
  <si>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</si>
  <si>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</si>
  <si>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</si>
  <si>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</si>
  <si>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</si>
  <si>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</si>
  <si>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</si>
  <si>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</si>
  <si>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</si>
  <si>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</si>
  <si>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</si>
  <si>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</si>
  <si>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</si>
  <si>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</si>
  <si>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</si>
  <si>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</si>
  <si>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</si>
  <si>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</si>
  <si>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</si>
  <si>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</si>
  <si>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</si>
  <si>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</si>
  <si>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</si>
  <si>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</si>
  <si>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</si>
  <si>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</si>
  <si>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</si>
  <si>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</si>
  <si>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</si>
  <si>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</si>
  <si>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</si>
  <si>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</si>
  <si>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</si>
  <si>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</si>
  <si>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</si>
  <si>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</si>
  <si>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</si>
  <si>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</si>
  <si>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</si>
  <si>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</si>
  <si>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</si>
  <si>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</si>
  <si>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</si>
  <si>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</si>
  <si>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</si>
  <si>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</si>
  <si>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</si>
  <si>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</si>
  <si>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</si>
  <si>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</si>
  <si>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</si>
  <si>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</si>
  <si>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</si>
  <si>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</si>
  <si>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</si>
  <si>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</si>
  <si>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</si>
  <si>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</si>
  <si>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</si>
  <si>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</si>
  <si>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</si>
  <si>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</si>
  <si>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</si>
  <si>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</si>
  <si>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</si>
  <si>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</si>
  <si>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</si>
  <si>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</si>
  <si>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</si>
  <si>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</si>
  <si>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</si>
  <si>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</si>
  <si>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</si>
  <si>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</si>
  <si>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</si>
  <si>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</si>
  <si>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</si>
  <si>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</si>
  <si>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</si>
  <si>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</si>
  <si>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</si>
  <si>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</si>
  <si>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</si>
  <si>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</si>
  <si>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</si>
  <si>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</si>
  <si>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</si>
  <si>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</si>
  <si>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</si>
  <si>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</si>
  <si>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</si>
  <si>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</si>
  <si>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</si>
  <si>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</si>
  <si>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</si>
  <si>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</si>
  <si>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</si>
  <si>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</si>
  <si>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</si>
  <si>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</si>
  <si>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</si>
  <si>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</si>
  <si>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</si>
  <si>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</si>
  <si>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</si>
  <si>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</si>
  <si>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</si>
  <si>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</si>
  <si>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</si>
  <si>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</si>
  <si>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</si>
  <si>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</si>
  <si>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</si>
  <si>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</si>
  <si>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</si>
  <si>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</si>
  <si>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</si>
  <si>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</si>
  <si>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</si>
  <si>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</si>
  <si>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</si>
  <si>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</si>
  <si>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</si>
  <si>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</si>
  <si>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</si>
  <si>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</si>
  <si>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</si>
  <si>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</si>
  <si>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</si>
  <si>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</si>
  <si>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</si>
  <si>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</si>
  <si>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</si>
  <si>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</si>
  <si>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</si>
  <si>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</si>
  <si>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</si>
  <si>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</si>
  <si>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</si>
  <si>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</si>
  <si>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</si>
  <si>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</si>
  <si>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</si>
  <si>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</si>
  <si>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</si>
  <si>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</si>
  <si>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</si>
  <si>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</si>
  <si>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</si>
  <si>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</si>
  <si>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</si>
  <si>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</si>
  <si>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</si>
  <si>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</si>
  <si>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</si>
  <si>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</si>
  <si>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</si>
  <si>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</si>
  <si>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</si>
  <si>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</si>
  <si>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</si>
  <si>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</si>
  <si>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</si>
  <si>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</si>
  <si>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</si>
  <si>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</si>
  <si>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</si>
  <si>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</si>
  <si>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</si>
  <si>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</si>
  <si>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</si>
  <si>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</si>
  <si>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</si>
  <si>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</si>
  <si>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</si>
  <si>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</si>
  <si>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</si>
  <si>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</si>
  <si>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</si>
  <si>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</si>
  <si>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</si>
  <si>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</si>
  <si>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</si>
  <si>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</si>
  <si>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</si>
  <si>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</si>
  <si>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</si>
  <si>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</si>
  <si>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</si>
  <si>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</si>
  <si>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</si>
  <si>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</si>
  <si>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</si>
  <si>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</si>
  <si>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</si>
  <si>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</si>
  <si>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</si>
  <si>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</si>
  <si>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</si>
  <si>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</si>
  <si>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</si>
  <si>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</si>
  <si>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</si>
  <si>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</si>
  <si>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</si>
  <si>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</si>
  <si>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</si>
  <si>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</si>
  <si>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</si>
  <si>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</si>
  <si>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</si>
  <si>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</si>
  <si>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</si>
  <si>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</si>
  <si>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</si>
  <si>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</si>
  <si>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</si>
  <si>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</si>
  <si>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</si>
  <si>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</si>
  <si>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</si>
  <si>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</si>
  <si>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</si>
  <si>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</si>
  <si>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</si>
  <si>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</si>
  <si>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</si>
  <si>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</si>
  <si>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</si>
  <si>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</si>
  <si>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</si>
  <si>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</si>
  <si>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</si>
  <si>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</si>
  <si>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</si>
  <si>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</si>
  <si>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</si>
  <si>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</si>
  <si>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</si>
  <si>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</si>
  <si>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</si>
  <si>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</si>
  <si>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</si>
  <si>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</si>
  <si>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</si>
  <si>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</si>
  <si>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</si>
  <si>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</si>
  <si>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</si>
  <si>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</si>
  <si>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</si>
  <si>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</si>
  <si>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</si>
  <si>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</si>
  <si>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</si>
  <si>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</si>
  <si>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</si>
  <si>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</si>
  <si>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</si>
  <si>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</si>
  <si>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</si>
  <si>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</si>
  <si>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</si>
  <si>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</si>
  <si>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</si>
  <si>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</si>
  <si>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</si>
  <si>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</si>
  <si>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</si>
  <si>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</si>
  <si>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</si>
  <si>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</si>
  <si>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</si>
  <si>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</si>
  <si>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</si>
  <si>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</si>
  <si>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</si>
  <si>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</si>
  <si>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</si>
  <si>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</si>
  <si>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</si>
  <si>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</si>
  <si>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</si>
  <si>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</si>
  <si>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</si>
  <si>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</si>
  <si>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</si>
  <si>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</si>
  <si>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</si>
  <si>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</si>
  <si>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</si>
  <si>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</si>
  <si>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</si>
  <si>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</si>
  <si>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</si>
  <si>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</si>
  <si>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</si>
  <si>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</si>
  <si>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</si>
  <si>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</si>
  <si>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</si>
  <si>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</si>
  <si>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</si>
  <si>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</si>
  <si>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</si>
  <si>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</si>
  <si>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</si>
  <si>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</si>
  <si>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</si>
  <si>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</si>
  <si>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</si>
  <si>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</si>
  <si>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</si>
  <si>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</si>
  <si>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</si>
  <si>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</si>
  <si>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</si>
  <si>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</si>
  <si>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</si>
  <si>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</si>
  <si>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</si>
  <si>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</si>
  <si>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</si>
  <si>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</si>
  <si>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</si>
  <si>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</si>
  <si>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</si>
  <si>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</si>
  <si>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</si>
  <si>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</si>
  <si>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</si>
  <si>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</si>
  <si>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</si>
  <si>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</si>
  <si>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</si>
  <si>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</si>
  <si>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</si>
  <si>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</si>
  <si>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</si>
  <si>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</si>
  <si>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</si>
  <si>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</si>
  <si>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</si>
  <si>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</si>
  <si>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</si>
  <si>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</si>
  <si>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</si>
  <si>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</si>
  <si>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</si>
  <si>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</si>
  <si>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</si>
  <si>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</si>
  <si>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</si>
  <si>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</si>
  <si>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</si>
  <si>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</si>
  <si>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</si>
  <si>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</si>
  <si>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</si>
  <si>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</si>
  <si>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</si>
  <si>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</si>
  <si>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</si>
  <si>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</si>
  <si>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</si>
  <si>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</si>
  <si>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</si>
  <si>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</si>
  <si>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</si>
  <si>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</si>
  <si>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</si>
  <si>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</si>
  <si>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</si>
  <si>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</si>
  <si>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</si>
  <si>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</si>
  <si>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</si>
  <si>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</si>
  <si>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</si>
  <si>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</si>
  <si>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</si>
  <si>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</si>
  <si>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</si>
  <si>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</si>
  <si>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</si>
  <si>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</si>
  <si>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</si>
  <si>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</si>
  <si>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</si>
  <si>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</si>
  <si>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</si>
  <si>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</si>
  <si>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</si>
  <si>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</si>
  <si>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</si>
  <si>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</si>
  <si>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</si>
  <si>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</si>
  <si>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</si>
  <si>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</si>
  <si>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</si>
  <si>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</si>
  <si>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</si>
  <si>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</si>
  <si>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</si>
  <si>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</si>
  <si>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</si>
  <si>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</si>
  <si>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</si>
  <si>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</si>
  <si>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</si>
  <si>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</si>
  <si>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</si>
  <si>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</si>
  <si>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</si>
  <si>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</si>
  <si>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</si>
  <si>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</si>
  <si>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</si>
  <si>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</si>
  <si>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</si>
  <si>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</si>
  <si>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</si>
  <si>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</si>
  <si>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</si>
  <si>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</si>
  <si>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</si>
  <si>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</si>
  <si>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</si>
  <si>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</si>
  <si>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</si>
  <si>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</si>
  <si>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</si>
  <si>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</si>
  <si>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</si>
  <si>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</si>
  <si>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</si>
  <si>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</si>
  <si>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</si>
  <si>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</si>
  <si>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</si>
  <si>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</si>
  <si>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</si>
  <si>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</si>
  <si>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</si>
  <si>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</si>
  <si>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</si>
  <si>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</si>
  <si>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</si>
  <si>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</si>
  <si>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</si>
  <si>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</si>
  <si>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</si>
  <si>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</si>
  <si>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</si>
  <si>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</si>
  <si>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</si>
  <si>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</si>
  <si>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</si>
  <si>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</si>
  <si>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</si>
  <si>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</si>
  <si>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</si>
  <si>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</si>
  <si>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</si>
  <si>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</si>
  <si>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</si>
  <si>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</si>
  <si>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</si>
  <si>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</si>
  <si>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</si>
  <si>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</si>
  <si>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</si>
  <si>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</si>
  <si>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</si>
  <si>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</si>
  <si>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</si>
  <si>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</si>
  <si>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</si>
  <si>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</si>
  <si>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</si>
  <si>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</si>
  <si>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</si>
  <si>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</si>
  <si>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</si>
  <si>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</si>
  <si>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</si>
  <si>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</si>
  <si>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</si>
  <si>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</si>
  <si>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</si>
  <si>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</si>
  <si>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</si>
  <si>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</si>
  <si>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</si>
  <si>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</si>
  <si>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</si>
  <si>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</si>
  <si>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</si>
  <si>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</si>
  <si>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</si>
  <si>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</si>
  <si>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</si>
  <si>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</si>
  <si>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</si>
  <si>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</si>
  <si>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</si>
  <si>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</si>
  <si>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</si>
  <si>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</si>
  <si>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</si>
  <si>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</si>
  <si>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</si>
  <si>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</si>
  <si>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</si>
  <si>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</si>
  <si>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</si>
  <si>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</si>
  <si>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</si>
  <si>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</si>
  <si>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</si>
  <si>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</si>
  <si>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</si>
  <si>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</si>
  <si>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</si>
  <si>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</si>
  <si>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</si>
  <si>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</si>
  <si>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</si>
  <si>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</si>
  <si>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</si>
  <si>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</si>
  <si>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</si>
  <si>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</si>
  <si>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</si>
  <si>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</si>
  <si>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</si>
  <si>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</si>
  <si>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</si>
  <si>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</si>
  <si>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</si>
  <si>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</si>
  <si>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</si>
  <si>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</si>
  <si>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</si>
  <si>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</si>
  <si>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</si>
  <si>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</si>
  <si>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</si>
  <si>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</si>
  <si>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</si>
  <si>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</si>
  <si>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</si>
  <si>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</si>
  <si>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</si>
  <si>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</si>
  <si>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</si>
  <si>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</si>
  <si>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</si>
  <si>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</si>
  <si>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</si>
  <si>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</si>
  <si>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</si>
  <si>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</si>
  <si>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</si>
  <si>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</si>
  <si>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</si>
  <si>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</si>
  <si>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</si>
  <si>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</si>
  <si>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</si>
  <si>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</si>
  <si>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</si>
  <si>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</si>
  <si>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</si>
  <si>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</si>
  <si>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</si>
  <si>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</si>
  <si>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</si>
  <si>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</si>
  <si>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</si>
  <si>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</si>
  <si>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</si>
  <si>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</si>
  <si>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</si>
  <si>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</si>
  <si>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</si>
  <si>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</si>
  <si>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</si>
  <si>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</si>
  <si>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</si>
  <si>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</si>
  <si>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</si>
  <si>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</si>
  <si>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</si>
  <si>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</si>
  <si>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</si>
  <si>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</si>
  <si>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</si>
  <si>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</si>
  <si>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</si>
  <si>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</si>
  <si>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</si>
  <si>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</si>
  <si>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</si>
  <si>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</si>
  <si>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</si>
  <si>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</si>
  <si>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</si>
  <si>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</si>
  <si>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</si>
  <si>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</si>
  <si>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</si>
  <si>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</si>
  <si>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</si>
  <si>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</si>
  <si>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</si>
  <si>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</si>
  <si>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</si>
  <si>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</si>
  <si>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</si>
  <si>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</si>
  <si>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</si>
  <si>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</si>
  <si>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</si>
  <si>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</si>
  <si>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</si>
  <si>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</si>
  <si>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</si>
  <si>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</si>
  <si>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</si>
  <si>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</si>
  <si>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</si>
  <si>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</si>
  <si>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</si>
  <si>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</si>
  <si>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</si>
  <si>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</si>
  <si>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</si>
  <si>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</si>
  <si>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</si>
  <si>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</si>
  <si>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</si>
  <si>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</si>
  <si>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</si>
  <si>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</si>
  <si>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</si>
  <si>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</si>
  <si>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</si>
  <si>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</si>
  <si>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</si>
  <si>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</si>
  <si>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</si>
  <si>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</si>
  <si>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</si>
  <si>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</si>
  <si>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</si>
  <si>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</si>
  <si>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</si>
  <si>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</si>
  <si>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</si>
  <si>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</si>
  <si>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</si>
  <si>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</si>
  <si>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</si>
  <si>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</si>
  <si>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</si>
  <si>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</si>
  <si>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</si>
  <si>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</si>
  <si>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</si>
  <si>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</si>
  <si>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</si>
  <si>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</si>
  <si>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</si>
  <si>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</si>
  <si>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</si>
  <si>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</si>
  <si>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</si>
  <si>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</si>
  <si>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</si>
  <si>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</si>
  <si>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</si>
  <si>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</si>
  <si>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</si>
  <si>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</si>
  <si>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</si>
  <si>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</si>
  <si>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</si>
  <si>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</si>
  <si>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</si>
  <si>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</si>
  <si>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</si>
  <si>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</si>
  <si>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</si>
  <si>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</si>
  <si>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</si>
  <si>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</si>
  <si>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</si>
  <si>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</si>
  <si>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</si>
  <si>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</si>
  <si>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</si>
  <si>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</si>
  <si>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</si>
  <si>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</si>
  <si>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</si>
  <si>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</si>
  <si>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</si>
  <si>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</si>
  <si>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</si>
  <si>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</si>
  <si>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</si>
  <si>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</si>
  <si>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</si>
  <si>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</si>
  <si>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</si>
  <si>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</si>
  <si>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</si>
  <si>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</si>
  <si>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</si>
  <si>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</si>
  <si>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</si>
  <si>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</si>
  <si>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</si>
  <si>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</si>
  <si>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</si>
  <si>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</si>
  <si>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</si>
  <si>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</si>
  <si>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</si>
  <si>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</si>
  <si>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</si>
  <si>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</si>
  <si>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</si>
  <si>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</si>
  <si>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</si>
  <si>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</si>
  <si>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</si>
  <si>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</si>
  <si>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</si>
  <si>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</si>
  <si>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</si>
  <si>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</si>
  <si>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</si>
  <si>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</si>
  <si>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</si>
  <si>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</si>
  <si>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</si>
  <si>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</si>
  <si>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</si>
  <si>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</si>
  <si>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</si>
  <si>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</si>
  <si>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</si>
  <si>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</si>
  <si>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</si>
  <si>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</si>
  <si>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</si>
  <si>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</si>
  <si>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</si>
  <si>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</si>
  <si>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</si>
  <si>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</si>
  <si>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</si>
  <si>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</si>
  <si>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</si>
  <si>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</si>
  <si>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</si>
  <si>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</si>
  <si>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</si>
  <si>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</si>
  <si>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</si>
  <si>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</si>
  <si>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</si>
  <si>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</si>
  <si>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</si>
  <si>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</si>
  <si>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</si>
  <si>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</si>
  <si>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</si>
  <si>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</si>
  <si>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</si>
  <si>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</si>
  <si>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</si>
  <si>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</si>
  <si>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</si>
  <si>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</si>
  <si>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</si>
  <si>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</si>
  <si>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</si>
  <si>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</si>
  <si>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</si>
  <si>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</si>
  <si>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</si>
  <si>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</si>
  <si>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</si>
  <si>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</si>
  <si>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</si>
  <si>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</si>
  <si>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</si>
  <si>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</si>
  <si>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</si>
  <si>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</si>
  <si>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</si>
  <si>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</si>
  <si>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</si>
  <si>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</si>
  <si>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</si>
  <si>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</si>
  <si>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</si>
  <si>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</si>
  <si>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</si>
  <si>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</si>
  <si>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</si>
  <si>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</si>
  <si>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</si>
  <si>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</si>
  <si>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</si>
  <si>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</si>
  <si>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</si>
  <si>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</si>
  <si>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</si>
  <si>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</si>
  <si>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</si>
  <si>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</si>
  <si>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</si>
  <si>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</si>
  <si>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</si>
  <si>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</si>
  <si>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</si>
  <si>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</si>
  <si>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</si>
  <si>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</si>
  <si>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</si>
  <si>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</si>
  <si>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</si>
  <si>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</si>
  <si>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</si>
  <si>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</si>
  <si>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</si>
  <si>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</si>
  <si>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</si>
  <si>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</si>
  <si>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</si>
  <si>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</si>
  <si>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</si>
  <si>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</si>
  <si>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</si>
  <si>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</si>
  <si>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</si>
  <si>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</si>
  <si>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</si>
  <si>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</si>
  <si>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</si>
  <si>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</si>
  <si>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</si>
  <si>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</si>
  <si>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</si>
  <si>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</si>
  <si>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</si>
  <si>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</si>
  <si>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</si>
  <si>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</si>
  <si>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</si>
  <si>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</si>
  <si>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</si>
  <si>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</si>
  <si>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</si>
  <si>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</si>
  <si>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</si>
  <si>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</si>
  <si>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</si>
  <si>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</si>
  <si>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</si>
  <si>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</si>
  <si>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</si>
  <si>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</si>
  <si>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</si>
  <si>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</si>
  <si>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</si>
  <si>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</si>
  <si>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</si>
  <si>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</si>
  <si>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</si>
  <si>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</si>
  <si>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</si>
  <si>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</si>
  <si>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</si>
  <si>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</si>
  <si>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</si>
  <si>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</si>
  <si>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</si>
  <si>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</si>
  <si>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</si>
  <si>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</si>
  <si>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</si>
  <si>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</si>
  <si>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</si>
  <si>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</si>
  <si>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</si>
  <si>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</si>
  <si>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</si>
  <si>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</si>
  <si>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</si>
  <si>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</si>
  <si>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</si>
  <si>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</si>
  <si>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</si>
  <si>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</si>
  <si>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</si>
  <si>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</si>
  <si>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</si>
  <si>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</si>
  <si>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</si>
  <si>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</si>
  <si>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</si>
  <si>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</si>
  <si>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</si>
  <si>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</si>
  <si>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</si>
  <si>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</si>
  <si>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</si>
  <si>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</si>
  <si>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</si>
  <si>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</si>
  <si>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</si>
  <si>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</si>
  <si>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</si>
  <si>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</si>
  <si>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</si>
  <si>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</si>
  <si>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</si>
  <si>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</si>
  <si>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</si>
  <si>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</si>
  <si>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</si>
  <si>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</si>
  <si>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</si>
  <si>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</si>
  <si>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</si>
  <si>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</si>
  <si>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</si>
  <si>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</si>
  <si>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</si>
  <si>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</si>
  <si>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</si>
  <si>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</si>
  <si>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</si>
  <si>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</si>
  <si>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</si>
  <si>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</si>
  <si>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</si>
  <si>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</si>
  <si>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</si>
  <si>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</si>
  <si>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</si>
  <si>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</si>
  <si>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</si>
  <si>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</si>
  <si>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</si>
  <si>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</si>
  <si>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</si>
  <si>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</si>
  <si>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</si>
  <si>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</si>
  <si>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</si>
  <si>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</si>
  <si>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</si>
  <si>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</si>
  <si>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</si>
  <si>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</si>
  <si>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</si>
  <si>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</si>
  <si>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</si>
  <si>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</si>
  <si>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</si>
  <si>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</si>
  <si>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</si>
  <si>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</si>
  <si>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</si>
  <si>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</si>
  <si>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</si>
  <si>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</si>
  <si>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</si>
  <si>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</si>
  <si>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</si>
  <si>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</si>
  <si>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</si>
  <si>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</si>
  <si>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</si>
  <si>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</si>
  <si>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</si>
  <si>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</si>
  <si>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</si>
  <si>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</si>
  <si>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</si>
  <si>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</si>
  <si>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</si>
  <si>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</si>
  <si>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</si>
  <si>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</si>
  <si>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</si>
  <si>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</si>
  <si>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</si>
  <si>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</si>
  <si>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</si>
  <si>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</si>
  <si>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</si>
  <si>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</si>
  <si>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</si>
  <si>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</si>
  <si>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</si>
  <si>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</si>
  <si>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</si>
  <si>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</si>
  <si>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</si>
  <si>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</si>
  <si>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</si>
  <si>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</si>
  <si>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</si>
  <si>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</si>
  <si>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</si>
  <si>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</si>
  <si>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</si>
  <si>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</si>
  <si>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</si>
  <si>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</si>
  <si>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</si>
  <si>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</si>
  <si>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</si>
  <si>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</si>
  <si>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</si>
  <si>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</si>
  <si>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</si>
  <si>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</si>
  <si>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</si>
  <si>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</si>
  <si>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</si>
  <si>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</si>
  <si>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</si>
  <si>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</si>
  <si>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</si>
  <si>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</si>
  <si>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</si>
  <si>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</si>
  <si>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</si>
  <si>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</si>
  <si>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</si>
  <si>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</si>
  <si>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</si>
  <si>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</si>
  <si>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</si>
  <si>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</si>
  <si>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</si>
  <si>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</si>
  <si>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</si>
  <si>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</si>
  <si>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</si>
  <si>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</si>
  <si>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</si>
  <si>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</si>
  <si>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</si>
  <si>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</si>
  <si>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</si>
  <si>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</si>
  <si>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</si>
  <si>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</si>
  <si>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</si>
  <si>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</si>
  <si>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</si>
  <si>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</si>
  <si>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</si>
  <si>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</si>
  <si>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</si>
  <si>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</si>
  <si>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</si>
  <si>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</si>
  <si>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</si>
  <si>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</si>
  <si>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</si>
  <si>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</si>
  <si>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</si>
  <si>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</si>
  <si>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</si>
  <si>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</si>
  <si>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</si>
  <si>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</si>
  <si>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</si>
  <si>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</si>
  <si>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</si>
  <si>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</si>
  <si>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</si>
  <si>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</si>
  <si>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</si>
  <si>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</si>
  <si>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</si>
  <si>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</si>
  <si>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</si>
  <si>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</si>
  <si>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</si>
  <si>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</si>
  <si>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</si>
  <si>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</si>
  <si>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</si>
  <si>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</si>
  <si>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</si>
  <si>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</si>
  <si>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</si>
  <si>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</si>
  <si>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</si>
  <si>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</si>
  <si>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</si>
  <si>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</si>
  <si>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</si>
  <si>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</si>
  <si>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</si>
  <si>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</si>
  <si>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</si>
  <si>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</si>
  <si>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</si>
  <si>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</si>
  <si>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</si>
  <si>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</si>
  <si>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</si>
  <si>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</si>
  <si>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</si>
  <si>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</si>
  <si>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</si>
  <si>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</si>
  <si>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</si>
  <si>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</si>
  <si>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</si>
  <si>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</si>
  <si>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</si>
  <si>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</si>
  <si>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</si>
  <si>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</si>
  <si>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</si>
  <si>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</si>
  <si>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</si>
  <si>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</si>
  <si>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</si>
  <si>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</si>
  <si>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</si>
  <si>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</si>
  <si>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</si>
  <si>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</si>
  <si>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</si>
  <si>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</si>
  <si>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</si>
  <si>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</si>
  <si>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</si>
  <si>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</si>
  <si>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</si>
  <si>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</si>
  <si>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</si>
  <si>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</si>
  <si>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</si>
  <si>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</si>
  <si>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</si>
  <si>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</si>
  <si>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</si>
  <si>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</si>
  <si>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</si>
  <si>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</si>
  <si>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</si>
  <si>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</si>
  <si>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</si>
  <si>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</si>
  <si>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</si>
  <si>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</si>
  <si>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</si>
  <si>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</si>
  <si>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</si>
  <si>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</si>
  <si>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</si>
  <si>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</si>
  <si>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</si>
  <si>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</si>
  <si>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</si>
  <si>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</si>
  <si>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</si>
  <si>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</si>
  <si>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</si>
  <si>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</si>
  <si>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</si>
  <si>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</si>
  <si>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</si>
  <si>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</si>
  <si>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</si>
  <si>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</si>
  <si>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</si>
  <si>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</si>
  <si>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</si>
  <si>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</si>
  <si>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</si>
  <si>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</si>
  <si>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</si>
  <si>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</si>
  <si>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</si>
  <si>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</si>
  <si>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</si>
  <si>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</si>
  <si>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</si>
  <si>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</si>
  <si>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</si>
  <si>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</si>
  <si>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</si>
  <si>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</si>
  <si>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</si>
  <si>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</si>
  <si>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</si>
  <si>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</si>
  <si>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</si>
  <si>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</si>
  <si>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</si>
  <si>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</si>
  <si>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</si>
  <si>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</si>
  <si>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</si>
  <si>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</si>
  <si>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</si>
  <si>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</si>
  <si>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</si>
  <si>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</si>
  <si>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</si>
  <si>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</si>
  <si>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</si>
  <si>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</si>
  <si>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</si>
  <si>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</si>
  <si>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</si>
  <si>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</si>
  <si>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</si>
  <si>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</si>
  <si>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</si>
  <si>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</si>
  <si>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</si>
  <si>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</si>
  <si>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</si>
  <si>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</si>
  <si>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</si>
  <si>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</si>
  <si>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</si>
  <si>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</si>
  <si>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</si>
  <si>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</si>
  <si>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</si>
  <si>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</si>
  <si>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</si>
  <si>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</si>
  <si>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</si>
  <si>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</si>
  <si>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</si>
  <si>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</si>
  <si>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</si>
  <si>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</si>
  <si>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</si>
  <si>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</si>
  <si>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</si>
  <si>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</si>
  <si>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</si>
  <si>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</si>
  <si>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</si>
  <si>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</si>
  <si>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</si>
  <si>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</si>
  <si>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</si>
  <si>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</si>
  <si>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</si>
  <si>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</si>
  <si>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</si>
  <si>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</si>
  <si>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</si>
  <si>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</si>
  <si>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</si>
  <si>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</si>
  <si>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</si>
  <si>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</si>
  <si>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</si>
  <si>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</si>
  <si>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</si>
  <si>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</si>
  <si>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</si>
  <si>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</si>
  <si>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</si>
  <si>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</si>
  <si>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</si>
  <si>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</si>
  <si>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</si>
  <si>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</si>
  <si>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</si>
  <si>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</si>
  <si>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</si>
  <si>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</si>
  <si>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</si>
  <si>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</si>
  <si>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</si>
  <si>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</si>
  <si>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</si>
  <si>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</si>
  <si>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</si>
  <si>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</si>
  <si>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</si>
  <si>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</si>
  <si>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</si>
  <si>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</si>
  <si>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</si>
  <si>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</si>
  <si>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</si>
  <si>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</si>
  <si>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</si>
  <si>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</si>
  <si>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</si>
  <si>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</si>
  <si>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</si>
  <si>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</si>
  <si>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</si>
  <si>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</si>
  <si>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</si>
  <si>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</si>
  <si>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</si>
  <si>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</si>
  <si>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</si>
  <si>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</si>
  <si>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</si>
  <si>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</si>
  <si>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</si>
  <si>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</si>
  <si>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</si>
  <si>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</si>
  <si>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</si>
  <si>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</si>
  <si>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</si>
  <si>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</si>
  <si>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</si>
  <si>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</si>
  <si>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</si>
  <si>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</si>
  <si>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</si>
  <si>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</si>
  <si>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</si>
  <si>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</si>
  <si>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</si>
  <si>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</si>
  <si>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</si>
  <si>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</si>
  <si>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</si>
  <si>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</si>
  <si>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</si>
  <si>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</si>
  <si>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</si>
  <si>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</si>
  <si>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</si>
  <si>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</si>
  <si>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</si>
  <si>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</si>
  <si>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</si>
  <si>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</si>
  <si>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</si>
  <si>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</si>
  <si>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</si>
  <si>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</si>
  <si>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</si>
  <si>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</si>
  <si>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</si>
  <si>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</si>
  <si>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</si>
  <si>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</si>
  <si>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</si>
  <si>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</si>
  <si>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</si>
  <si>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</si>
  <si>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</si>
  <si>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</si>
  <si>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</si>
  <si>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</si>
  <si>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</si>
  <si>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</si>
  <si>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</si>
  <si>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</si>
  <si>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</si>
  <si>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</si>
  <si>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</si>
  <si>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</si>
  <si>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</si>
  <si>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</si>
  <si>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</si>
  <si>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</si>
  <si>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</si>
  <si>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</si>
  <si>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</si>
  <si>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</si>
  <si>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</si>
  <si>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</si>
  <si>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</si>
  <si>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</si>
  <si>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</si>
  <si>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</si>
  <si>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</si>
  <si>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</si>
  <si>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</si>
  <si>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</si>
  <si>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</si>
  <si>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</si>
  <si>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</si>
  <si>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</si>
  <si>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</si>
  <si>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</si>
  <si>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</si>
  <si>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</si>
  <si>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</si>
  <si>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</si>
  <si>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</si>
  <si>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</si>
  <si>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</si>
  <si>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</si>
  <si>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</si>
  <si>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</si>
  <si>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</si>
  <si>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</si>
  <si>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</si>
  <si>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</si>
  <si>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</si>
  <si>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</si>
  <si>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</si>
  <si>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</si>
  <si>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</si>
  <si>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</si>
  <si>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</si>
  <si>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</si>
  <si>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</si>
  <si>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</si>
  <si>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</si>
  <si>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</si>
  <si>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</si>
  <si>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</si>
  <si>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</si>
  <si>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</si>
  <si>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</si>
  <si>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</si>
  <si>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</si>
  <si>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</si>
  <si>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</si>
  <si>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</si>
  <si>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</si>
  <si>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</si>
  <si>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</si>
  <si>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</si>
  <si>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</si>
  <si>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</si>
  <si>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</si>
  <si>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</si>
  <si>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</si>
  <si>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</si>
  <si>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</si>
  <si>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</si>
  <si>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</si>
  <si>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</si>
  <si>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</si>
  <si>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</si>
  <si>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</si>
  <si>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</si>
  <si>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</si>
  <si>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</si>
  <si>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</si>
  <si>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</si>
  <si>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</si>
  <si>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</si>
  <si>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</si>
  <si>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</si>
  <si>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</si>
  <si>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</si>
  <si>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</si>
  <si>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</si>
  <si>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</si>
  <si>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</si>
  <si>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</si>
  <si>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</si>
  <si>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</si>
  <si>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</si>
  <si>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</si>
  <si>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</si>
  <si>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</si>
  <si>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</si>
  <si>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</si>
  <si>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</si>
  <si>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</si>
  <si>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</si>
  <si>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</si>
  <si>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</si>
  <si>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</si>
  <si>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</si>
  <si>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</si>
  <si>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</si>
  <si>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</si>
  <si>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</si>
  <si>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</si>
  <si>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</si>
  <si>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</si>
  <si>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</si>
  <si>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</si>
  <si>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</si>
  <si>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</si>
  <si>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</si>
  <si>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</si>
  <si>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</si>
  <si>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</si>
  <si>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</si>
  <si>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</si>
  <si>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</si>
  <si>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</si>
  <si>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</si>
  <si>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</si>
  <si>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</si>
  <si>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</si>
  <si>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</si>
  <si>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</si>
  <si>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</si>
  <si>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</si>
  <si>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</si>
  <si>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</si>
  <si>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</si>
  <si>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</si>
  <si>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</si>
  <si>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</si>
  <si>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</si>
  <si>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</si>
  <si>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</si>
  <si>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</si>
  <si>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</si>
  <si>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</si>
  <si>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</si>
  <si>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</si>
  <si>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</si>
  <si>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</si>
  <si>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</si>
  <si>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</si>
  <si>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</si>
  <si>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</si>
  <si>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</si>
  <si>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</si>
  <si>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</si>
  <si>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</si>
  <si>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</si>
  <si>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</si>
  <si>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</si>
  <si>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</si>
  <si>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</si>
  <si>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</si>
  <si>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</si>
  <si>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</si>
  <si>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</si>
  <si>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</si>
  <si>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</si>
  <si>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</si>
  <si>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</si>
  <si>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</si>
  <si>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</si>
  <si>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</si>
  <si>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</si>
  <si>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</si>
  <si>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</si>
  <si>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</si>
  <si>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</si>
  <si>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</si>
  <si>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</si>
  <si>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</si>
  <si>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</si>
  <si>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</si>
  <si>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</si>
  <si>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</si>
  <si>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</si>
  <si>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</si>
  <si>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</si>
  <si>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</si>
  <si>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</si>
  <si>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</si>
  <si>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</si>
  <si>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</si>
  <si>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</si>
  <si>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</si>
  <si>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</si>
  <si>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</si>
  <si>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</si>
  <si>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</si>
  <si>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</si>
  <si>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</si>
  <si>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</si>
  <si>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</si>
  <si>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</si>
  <si>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</si>
  <si>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</si>
  <si>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</si>
  <si>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</si>
  <si>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</si>
  <si>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</si>
  <si>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</si>
  <si>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</si>
  <si>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</si>
  <si>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</si>
  <si>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</si>
  <si>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</si>
  <si>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</si>
  <si>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</si>
  <si>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</si>
  <si>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</si>
  <si>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</si>
  <si>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</si>
  <si>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</si>
  <si>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</si>
  <si>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</si>
  <si>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</si>
  <si>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</si>
  <si>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</si>
  <si>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</si>
  <si>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</si>
  <si>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</si>
  <si>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</si>
  <si>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</si>
  <si>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</si>
  <si>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</si>
  <si>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</si>
  <si>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</si>
  <si>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</si>
  <si>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</si>
  <si>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</si>
  <si>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</si>
  <si>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</si>
  <si>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</si>
  <si>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</si>
  <si>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</si>
  <si>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</si>
  <si>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</si>
  <si>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</si>
  <si>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</si>
  <si>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</si>
  <si>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</si>
  <si>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</si>
  <si>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</si>
  <si>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</si>
  <si>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</si>
  <si>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</si>
  <si>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</si>
  <si>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</si>
  <si>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</si>
  <si>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</si>
  <si>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</si>
  <si>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</si>
  <si>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</si>
  <si>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</si>
  <si>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</si>
  <si>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</si>
  <si>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</si>
  <si>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</si>
  <si>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</si>
  <si>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</si>
  <si>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</si>
  <si>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</si>
  <si>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</si>
  <si>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</si>
  <si>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</si>
  <si>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</si>
  <si>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</si>
  <si>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</si>
  <si>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</si>
  <si>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</si>
  <si>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</si>
  <si>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</si>
  <si>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</si>
  <si>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</si>
  <si>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</si>
  <si>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</si>
  <si>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</si>
  <si>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</si>
  <si>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</si>
  <si>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</si>
  <si>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</si>
  <si>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</si>
  <si>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</si>
  <si>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</si>
  <si>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</si>
  <si>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</si>
  <si>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</si>
  <si>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</si>
  <si>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</si>
  <si>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</si>
  <si>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</si>
  <si>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</si>
  <si>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</si>
  <si>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</si>
  <si>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</si>
  <si>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</si>
  <si>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</si>
  <si>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</si>
  <si>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</si>
  <si>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</si>
  <si>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</si>
  <si>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</si>
  <si>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</si>
  <si>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</si>
  <si>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</si>
  <si>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</si>
  <si>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</si>
  <si>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</si>
  <si>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</si>
  <si>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</si>
  <si>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</si>
  <si>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</si>
  <si>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</si>
  <si>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</si>
  <si>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</si>
  <si>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</si>
  <si>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</si>
  <si>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</si>
  <si>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</si>
  <si>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</si>
  <si>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</si>
  <si>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</si>
  <si>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</si>
  <si>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</si>
  <si>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</si>
  <si>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</si>
  <si>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</si>
  <si>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</si>
  <si>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</si>
  <si>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</si>
  <si>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</si>
  <si>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</si>
  <si>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</si>
  <si>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</si>
  <si>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</si>
  <si>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</si>
  <si>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</si>
  <si>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</si>
  <si>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</si>
  <si>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</si>
  <si>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</si>
  <si>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</si>
  <si>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</si>
  <si>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</si>
  <si>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</si>
  <si>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</si>
  <si>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</si>
  <si>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</si>
  <si>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</si>
  <si>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</si>
  <si>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</si>
  <si>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</si>
  <si>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</si>
  <si>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</si>
  <si>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</si>
  <si>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</si>
  <si>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</si>
  <si>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</si>
  <si>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</si>
  <si>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</si>
  <si>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</si>
  <si>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</si>
  <si>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</si>
  <si>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</si>
  <si>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</si>
  <si>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</si>
  <si>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</si>
  <si>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</si>
  <si>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</si>
  <si>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</si>
  <si>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</si>
  <si>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</si>
  <si>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</si>
  <si>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</si>
  <si>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</si>
  <si>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</si>
  <si>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</si>
  <si>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</si>
  <si>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</si>
  <si>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</si>
  <si>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</si>
  <si>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</si>
  <si>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</si>
  <si>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</si>
  <si>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</si>
  <si>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</si>
  <si>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</si>
  <si>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</si>
  <si>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</si>
  <si>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</si>
  <si>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</si>
  <si>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</si>
  <si>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</si>
  <si>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</si>
  <si>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</si>
  <si>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</si>
  <si>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</si>
  <si>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</si>
  <si>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</si>
  <si>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</si>
  <si>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</si>
  <si>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</si>
  <si>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</si>
  <si>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</si>
  <si>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</si>
  <si>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</si>
  <si>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</si>
  <si>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</si>
  <si>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</si>
  <si>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</si>
  <si>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</si>
  <si>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</si>
  <si>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</si>
  <si>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</si>
  <si>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</si>
  <si>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</si>
  <si>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</si>
  <si>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</si>
  <si>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</si>
  <si>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</si>
  <si>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</si>
  <si>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</si>
  <si>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</si>
  <si>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</si>
  <si>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</si>
  <si>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</si>
  <si>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</si>
  <si>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</si>
  <si>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</si>
  <si>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</si>
  <si>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</si>
  <si>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</si>
  <si>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</si>
  <si>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</si>
  <si>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</si>
  <si>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</si>
  <si>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</si>
  <si>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</si>
  <si>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</si>
  <si>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</si>
  <si>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</si>
  <si>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</si>
  <si>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</si>
  <si>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</si>
  <si>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</si>
  <si>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</si>
  <si>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</si>
  <si>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</si>
  <si>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</si>
  <si>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</si>
  <si>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</si>
  <si>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</si>
  <si>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</si>
  <si>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</si>
  <si>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</si>
  <si>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</si>
  <si>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</si>
  <si>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</si>
  <si>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</si>
  <si>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</si>
  <si>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</si>
  <si>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</si>
  <si>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</si>
  <si>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</si>
  <si>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</si>
  <si>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</si>
  <si>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</si>
  <si>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</si>
  <si>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</si>
  <si>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</si>
  <si>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</si>
  <si>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</si>
  <si>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</si>
  <si>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</si>
  <si>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</si>
  <si>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</si>
  <si>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</si>
  <si>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</si>
  <si>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</si>
  <si>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</si>
  <si>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</si>
  <si>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</si>
  <si>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</si>
  <si>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</si>
  <si>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</si>
  <si>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</si>
  <si>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</si>
  <si>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</si>
  <si>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</si>
  <si>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</si>
  <si>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</si>
  <si>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</si>
  <si>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</si>
  <si>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</si>
  <si>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</si>
  <si>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</si>
  <si>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</si>
  <si>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</si>
  <si>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</si>
  <si>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</si>
  <si>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</si>
  <si>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</si>
  <si>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</si>
  <si>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</si>
  <si>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</si>
  <si>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</si>
  <si>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</si>
  <si>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</si>
  <si>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</si>
  <si>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</si>
  <si>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</si>
  <si>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</si>
  <si>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</si>
  <si>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</si>
  <si>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</si>
  <si>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</si>
  <si>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</si>
  <si>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</si>
  <si>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</si>
  <si>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</si>
  <si>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</si>
  <si>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</si>
  <si>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</si>
  <si>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</si>
  <si>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</si>
  <si>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</si>
  <si>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</si>
  <si>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</si>
  <si>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</si>
  <si>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</si>
  <si>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</si>
  <si>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</si>
  <si>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</si>
  <si>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</si>
  <si>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</si>
  <si>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</si>
  <si>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</si>
  <si>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</si>
  <si>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</si>
  <si>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</si>
  <si>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</si>
  <si>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</si>
  <si>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</si>
  <si>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</si>
  <si>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</si>
  <si>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</si>
  <si>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</si>
  <si>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</si>
  <si>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</si>
  <si>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</si>
  <si>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</si>
  <si>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</si>
  <si>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</si>
  <si>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</si>
  <si>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</si>
  <si>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</si>
  <si>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</si>
  <si>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</si>
  <si>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</si>
  <si>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</si>
  <si>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</si>
  <si>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</si>
  <si>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</si>
  <si>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</si>
  <si>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</si>
  <si>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</si>
  <si>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</si>
  <si>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</si>
  <si>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</si>
  <si>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</si>
  <si>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</si>
  <si>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</si>
  <si>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</si>
  <si>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</si>
  <si>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</si>
  <si>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</si>
  <si>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</si>
  <si>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</si>
  <si>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</si>
  <si>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</si>
  <si>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</si>
  <si>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</si>
  <si>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</si>
  <si>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</si>
  <si>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</si>
  <si>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</si>
  <si>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</si>
  <si>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</si>
  <si>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</si>
  <si>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</si>
  <si>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</si>
  <si>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</si>
  <si>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</si>
  <si>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</si>
  <si>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</si>
  <si>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</si>
  <si>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</si>
  <si>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</si>
  <si>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</si>
  <si>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</si>
  <si>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</si>
  <si>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</si>
  <si>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</si>
  <si>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</si>
  <si>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</si>
  <si>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</si>
  <si>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</si>
  <si>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</si>
  <si>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</si>
  <si>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</si>
  <si>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</si>
  <si>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</si>
  <si>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</si>
  <si>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</si>
  <si>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</si>
  <si>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</si>
  <si>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</si>
  <si>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</si>
  <si>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</si>
  <si>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</si>
  <si>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</si>
  <si>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</si>
  <si>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</si>
  <si>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</si>
  <si>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</si>
  <si>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</si>
  <si>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</si>
  <si>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</si>
  <si>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</si>
  <si>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</si>
  <si>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</si>
  <si>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</si>
  <si>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</si>
  <si>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</si>
  <si>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</si>
  <si>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</si>
  <si>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</si>
  <si>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</si>
  <si>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</si>
  <si>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</si>
  <si>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</si>
  <si>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</si>
  <si>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</si>
  <si>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</si>
  <si>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</si>
  <si>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</si>
  <si>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</si>
  <si>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</si>
  <si>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</si>
  <si>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</si>
  <si>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</si>
  <si>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</si>
  <si>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</si>
  <si>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</si>
  <si>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</si>
  <si>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</si>
  <si>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</si>
  <si>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</si>
  <si>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</si>
  <si>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</si>
  <si>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</si>
  <si>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</si>
  <si>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</si>
  <si>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</si>
  <si>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</si>
  <si>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</si>
  <si>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</si>
  <si>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</si>
  <si>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</si>
  <si>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</si>
  <si>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</si>
  <si>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</si>
  <si>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</si>
  <si>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</si>
  <si>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</si>
  <si>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</si>
  <si>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</si>
  <si>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</si>
  <si>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</si>
  <si>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</si>
  <si>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</si>
  <si>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</si>
  <si>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</si>
  <si>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</si>
  <si>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</si>
  <si>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</si>
  <si>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</si>
  <si>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</si>
  <si>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</si>
  <si>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</si>
  <si>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</si>
  <si>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</si>
  <si>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</si>
  <si>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</si>
  <si>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</si>
  <si>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</si>
  <si>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</si>
  <si>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</si>
  <si>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</si>
  <si>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</si>
  <si>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</si>
  <si>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</si>
  <si>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</si>
  <si>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</si>
  <si>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</si>
  <si>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</si>
  <si>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</si>
  <si>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</si>
  <si>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</si>
  <si>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</si>
  <si>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</si>
  <si>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</si>
  <si>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</si>
  <si>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</si>
  <si>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</si>
  <si>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</si>
  <si>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</si>
  <si>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</si>
  <si>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</si>
  <si>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</si>
  <si>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</si>
  <si>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</si>
  <si>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</si>
  <si>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</si>
  <si>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</si>
  <si>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</si>
  <si>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</si>
  <si>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</si>
  <si>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</si>
  <si>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</si>
  <si>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</si>
  <si>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</si>
  <si>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</si>
  <si>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</si>
  <si>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</si>
  <si>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</si>
  <si>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</si>
  <si>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</si>
  <si>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</si>
  <si>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</si>
  <si>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</si>
  <si>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</si>
  <si>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</si>
  <si>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</si>
  <si>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</si>
  <si>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</si>
  <si>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</si>
  <si>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</si>
  <si>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</si>
  <si>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</si>
  <si>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</si>
  <si>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</si>
  <si>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</si>
  <si>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</si>
  <si>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</si>
  <si>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</si>
  <si>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</si>
  <si>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</si>
  <si>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</si>
  <si>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</si>
  <si>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</si>
  <si>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</si>
  <si>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</si>
  <si>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</si>
  <si>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</si>
  <si>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</si>
  <si>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</si>
  <si>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</si>
  <si>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</si>
  <si>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</si>
  <si>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</si>
  <si>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</si>
  <si>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</si>
  <si>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</si>
  <si>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</si>
  <si>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</si>
  <si>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</si>
  <si>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</si>
  <si>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</si>
  <si>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</si>
  <si>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</si>
  <si>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</si>
  <si>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</si>
  <si>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</si>
  <si>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</si>
  <si>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</si>
  <si>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</si>
  <si>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</si>
  <si>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</si>
  <si>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</si>
  <si>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</si>
  <si>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</si>
  <si>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</si>
  <si>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</si>
  <si>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</si>
  <si>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</si>
  <si>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</si>
  <si>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</si>
  <si>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</si>
  <si>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</si>
  <si>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</si>
  <si>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</si>
  <si>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</si>
  <si>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</si>
  <si>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</si>
  <si>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</si>
  <si>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</si>
  <si>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</si>
  <si>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</si>
  <si>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</si>
  <si>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</si>
  <si>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</si>
  <si>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</si>
  <si>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</si>
  <si>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</si>
  <si>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</si>
  <si>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</si>
  <si>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</si>
  <si>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</si>
  <si>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</si>
  <si>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</si>
  <si>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</si>
  <si>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</si>
  <si>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</si>
  <si>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</si>
  <si>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</si>
  <si>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</si>
  <si>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</si>
  <si>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</si>
  <si>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</si>
  <si>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</si>
  <si>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</si>
  <si>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</si>
  <si>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</si>
  <si>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</si>
  <si>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</si>
  <si>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</si>
  <si>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</si>
  <si>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</si>
  <si>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</si>
  <si>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</si>
  <si>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</si>
  <si>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</si>
  <si>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</si>
  <si>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</si>
  <si>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</si>
  <si>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</si>
  <si>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</si>
  <si>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</si>
  <si>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</si>
  <si>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</si>
  <si>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</si>
  <si>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</si>
  <si>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</si>
  <si>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</si>
  <si>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</si>
  <si>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</si>
  <si>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</si>
  <si>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</si>
  <si>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</si>
  <si>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</si>
  <si>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</si>
  <si>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</si>
  <si>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</si>
  <si>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</si>
  <si>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</si>
  <si>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</si>
  <si>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</si>
  <si>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</si>
  <si>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</si>
  <si>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</si>
  <si>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</si>
  <si>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</si>
  <si>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</si>
  <si>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</si>
  <si>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</si>
  <si>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</si>
  <si>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</si>
  <si>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</si>
  <si>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</si>
  <si>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</si>
  <si>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</si>
  <si>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</si>
  <si>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</si>
  <si>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</si>
  <si>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</si>
  <si>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</si>
  <si>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</si>
  <si>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</si>
  <si>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</si>
  <si>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</si>
  <si>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</si>
  <si>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</si>
  <si>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</si>
  <si>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</si>
  <si>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</si>
  <si>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</si>
  <si>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</si>
  <si>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</si>
  <si>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</si>
  <si>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</si>
  <si>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</si>
  <si>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</si>
  <si>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</si>
  <si>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</si>
  <si>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</si>
  <si>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</si>
  <si>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</si>
  <si>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</si>
  <si>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</si>
  <si>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</si>
  <si>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</si>
  <si>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</si>
  <si>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</si>
  <si>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</si>
  <si>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</si>
  <si>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</si>
  <si>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</si>
  <si>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</si>
  <si>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</si>
  <si>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</si>
  <si>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</si>
  <si>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</si>
  <si>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</si>
  <si>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</si>
  <si>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</si>
  <si>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</si>
  <si>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</si>
  <si>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</si>
  <si>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</si>
  <si>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</si>
  <si>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</si>
  <si>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</si>
  <si>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</si>
  <si>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</si>
  <si>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</si>
  <si>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</si>
  <si>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</si>
  <si>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</si>
  <si>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</si>
  <si>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</si>
  <si>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</si>
  <si>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</si>
  <si>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</si>
  <si>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</si>
  <si>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</si>
  <si>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</si>
  <si>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</si>
  <si>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</si>
  <si>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</si>
  <si>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</si>
  <si>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</si>
  <si>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</si>
  <si>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</si>
  <si>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</si>
  <si>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</si>
  <si>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</si>
  <si>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</si>
  <si>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</si>
  <si>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</si>
  <si>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</si>
  <si>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</si>
  <si>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</si>
  <si>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</si>
  <si>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</si>
  <si>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</si>
  <si>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</si>
  <si>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</si>
  <si>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</si>
  <si>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</si>
  <si>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</si>
  <si>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</si>
  <si>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</si>
  <si>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</si>
  <si>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</si>
  <si>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</si>
  <si>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</si>
  <si>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</si>
  <si>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</si>
  <si>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</si>
  <si>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</si>
  <si>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</si>
  <si>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</si>
  <si>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</si>
  <si>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</si>
  <si>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</si>
  <si>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</si>
  <si>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</si>
  <si>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</si>
  <si>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</si>
  <si>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</si>
  <si>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</si>
  <si>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</si>
  <si>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</si>
  <si>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</si>
  <si>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</si>
  <si>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</si>
  <si>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</si>
  <si>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</si>
  <si>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</si>
  <si>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</si>
  <si>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</si>
  <si>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</si>
  <si>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</si>
  <si>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</si>
  <si>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</si>
  <si>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</si>
  <si>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</si>
  <si>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</si>
  <si>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</si>
  <si>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</si>
  <si>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</si>
  <si>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</si>
  <si>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</si>
  <si>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</si>
  <si>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</si>
  <si>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</si>
  <si>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</si>
  <si>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</si>
  <si>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</si>
  <si>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</si>
  <si>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</si>
  <si>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</si>
  <si>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</si>
  <si>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</si>
  <si>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</si>
  <si>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</si>
  <si>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</si>
  <si>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</si>
  <si>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</si>
  <si>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</si>
  <si>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</si>
  <si>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</si>
  <si>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</si>
  <si>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</si>
  <si>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</si>
  <si>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</si>
  <si>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</si>
  <si>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</si>
  <si>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</si>
  <si>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</si>
  <si>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</si>
  <si>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</si>
  <si>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</si>
  <si>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</si>
  <si>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</si>
  <si>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</si>
  <si>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</si>
  <si>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</si>
  <si>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</si>
  <si>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</si>
  <si>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</si>
  <si>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</si>
  <si>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</si>
  <si>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</si>
  <si>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</si>
  <si>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</si>
  <si>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</si>
  <si>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</si>
  <si>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</si>
  <si>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</si>
  <si>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</si>
  <si>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</si>
  <si>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</si>
  <si>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</si>
  <si>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</si>
  <si>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</si>
  <si>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</si>
  <si>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</si>
  <si>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</si>
  <si>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</si>
  <si>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</si>
  <si>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</si>
  <si>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</si>
  <si>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</si>
  <si>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</si>
  <si>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</si>
  <si>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</si>
  <si>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</si>
  <si>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</si>
  <si>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</si>
  <si>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</si>
  <si>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</si>
  <si>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</si>
  <si>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</si>
  <si>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</si>
  <si>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</si>
  <si>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</si>
  <si>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</si>
  <si>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</si>
  <si>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</si>
  <si>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</si>
  <si>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</si>
  <si>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</si>
  <si>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</si>
  <si>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</si>
  <si>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</si>
  <si>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</si>
  <si>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</si>
  <si>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</si>
  <si>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</si>
  <si>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</si>
  <si>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</si>
  <si>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</si>
  <si>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</si>
  <si>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</si>
  <si>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</si>
  <si>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</si>
  <si>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</si>
  <si>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</si>
  <si>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</si>
  <si>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</si>
  <si>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</si>
  <si>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</si>
  <si>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</si>
  <si>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</si>
  <si>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</si>
  <si>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</si>
  <si>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</si>
  <si>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</si>
  <si>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</si>
  <si>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</si>
  <si>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</si>
  <si>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</si>
  <si>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</si>
  <si>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</si>
  <si>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</si>
  <si>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</si>
  <si>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</si>
  <si>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</si>
  <si>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</si>
  <si>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</si>
  <si>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</si>
  <si>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</si>
  <si>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</si>
  <si>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</si>
  <si>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</si>
  <si>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</si>
  <si>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</si>
  <si>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</si>
  <si>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</si>
  <si>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</si>
  <si>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</si>
  <si>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</si>
  <si>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</si>
  <si>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</si>
  <si>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</si>
  <si>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</si>
  <si>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</si>
  <si>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</si>
  <si>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</si>
  <si>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</si>
  <si>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</si>
  <si>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</si>
  <si>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</si>
  <si>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</si>
  <si>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</si>
  <si>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</si>
  <si>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</si>
  <si>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</si>
  <si>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</si>
  <si>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</si>
  <si>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</si>
  <si>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</si>
  <si>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</si>
  <si>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</si>
  <si>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</si>
  <si>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</si>
  <si>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</si>
  <si>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</si>
  <si>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</si>
  <si>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</si>
  <si>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</si>
  <si>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</si>
  <si>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</si>
  <si>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</si>
  <si>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</si>
  <si>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</si>
  <si>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</si>
  <si>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</si>
  <si>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</si>
  <si>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</si>
  <si>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</si>
  <si>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</si>
  <si>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</si>
  <si>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</si>
  <si>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</si>
  <si>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</si>
  <si>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</si>
  <si>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</si>
  <si>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</si>
  <si>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</si>
  <si>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</si>
  <si>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</si>
  <si>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</si>
  <si>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</si>
  <si>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</si>
  <si>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</si>
  <si>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</si>
  <si>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</si>
  <si>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</si>
  <si>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</si>
  <si>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</si>
  <si>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</si>
  <si>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</si>
  <si>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</si>
  <si>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</si>
  <si>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</si>
  <si>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</si>
  <si>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</si>
  <si>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</si>
  <si>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</si>
  <si>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</si>
  <si>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</si>
  <si>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</si>
  <si>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</si>
  <si>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</si>
  <si>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</si>
  <si>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</si>
  <si>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</si>
  <si>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</si>
  <si>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</si>
  <si>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</si>
  <si>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</si>
  <si>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</si>
  <si>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</si>
  <si>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</si>
  <si>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</si>
  <si>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</si>
  <si>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</si>
  <si>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</si>
  <si>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</si>
  <si>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</si>
  <si>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</si>
  <si>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</si>
  <si>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</si>
  <si>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</si>
  <si>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</si>
  <si>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</si>
  <si>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</si>
  <si>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</si>
  <si>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</si>
  <si>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</si>
  <si>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</si>
  <si>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</si>
  <si>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</si>
  <si>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</si>
  <si>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</si>
  <si>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</si>
  <si>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</si>
  <si>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</si>
  <si>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</si>
  <si>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</si>
  <si>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</si>
  <si>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</si>
  <si>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</si>
  <si>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</si>
  <si>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</si>
  <si>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</si>
  <si>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</si>
  <si>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</si>
  <si>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</si>
  <si>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</si>
  <si>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</si>
  <si>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</si>
  <si>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</si>
  <si>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</si>
  <si>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</si>
  <si>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</si>
  <si>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</si>
  <si>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</si>
  <si>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</si>
  <si>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</si>
  <si>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</si>
  <si>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</si>
  <si>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</si>
  <si>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</si>
  <si>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</si>
  <si>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</si>
  <si>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</si>
  <si>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</si>
  <si>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</si>
  <si>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</si>
  <si>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</si>
  <si>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</si>
  <si>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</si>
  <si>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</si>
  <si>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</si>
  <si>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</si>
  <si>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</si>
  <si>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</si>
  <si>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</si>
  <si>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</si>
  <si>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</si>
  <si>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</si>
  <si>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</si>
  <si>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</si>
  <si>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</si>
  <si>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</si>
  <si>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</si>
  <si>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</si>
  <si>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</si>
  <si>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</si>
  <si>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</si>
  <si>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</si>
  <si>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</si>
  <si>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</si>
  <si>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</si>
  <si>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</si>
  <si>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</si>
  <si>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</si>
  <si>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</si>
  <si>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</si>
  <si>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</si>
  <si>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</si>
  <si>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</si>
  <si>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</si>
  <si>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</si>
  <si>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</si>
  <si>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</si>
  <si>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</si>
  <si>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</si>
  <si>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</si>
  <si>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</si>
  <si>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</si>
  <si>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</si>
  <si>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</si>
  <si>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</si>
  <si>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</si>
  <si>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</si>
  <si>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</si>
  <si>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</si>
  <si>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</si>
  <si>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</si>
  <si>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</si>
  <si>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</si>
  <si>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</si>
  <si>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</si>
  <si>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</si>
  <si>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</si>
  <si>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</si>
  <si>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</si>
  <si>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</si>
  <si>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</si>
  <si>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</si>
  <si>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</si>
  <si>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</si>
  <si>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</si>
  <si>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</si>
  <si>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</si>
  <si>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</si>
  <si>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</si>
  <si>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</si>
  <si>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</si>
  <si>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</si>
  <si>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</si>
  <si>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</si>
  <si>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</si>
  <si>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</si>
  <si>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</si>
  <si>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</si>
  <si>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</si>
  <si>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</si>
  <si>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</si>
  <si>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</si>
  <si>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</si>
  <si>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</si>
  <si>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</si>
  <si>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</si>
  <si>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</si>
  <si>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</si>
  <si>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</si>
  <si>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</si>
  <si>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</si>
  <si>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</si>
  <si>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</si>
  <si>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</si>
  <si>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</si>
  <si>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</si>
  <si>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</si>
  <si>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</si>
  <si>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</si>
  <si>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</si>
  <si>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</si>
  <si>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</si>
  <si>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</si>
  <si>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</si>
  <si>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</si>
  <si>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</si>
  <si>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</si>
  <si>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</si>
  <si>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</si>
  <si>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</si>
  <si>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</si>
  <si>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</si>
  <si>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</si>
  <si>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</si>
  <si>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</si>
  <si>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</si>
  <si>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</si>
  <si>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</si>
  <si>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</si>
  <si>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</si>
  <si>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</si>
  <si>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</si>
  <si>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</si>
  <si>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</si>
  <si>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</si>
  <si>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</si>
  <si>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</si>
  <si>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</si>
  <si>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</si>
  <si>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</si>
  <si>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</si>
  <si>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</si>
  <si>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</si>
  <si>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</si>
  <si>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</si>
  <si>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</si>
  <si>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</si>
  <si>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</si>
  <si>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</si>
  <si>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</si>
  <si>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</si>
  <si>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</si>
  <si>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</si>
  <si>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</si>
  <si>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</si>
  <si>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</si>
  <si>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</si>
  <si>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</si>
  <si>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</si>
  <si>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</si>
  <si>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</si>
  <si>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</si>
  <si>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</si>
  <si>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</si>
  <si>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</si>
  <si>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</si>
  <si>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</si>
  <si>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</si>
  <si>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</si>
  <si>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</si>
  <si>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</si>
  <si>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</si>
  <si>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</si>
  <si>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</si>
  <si>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</si>
  <si>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</si>
  <si>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</si>
  <si>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</si>
  <si>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</si>
  <si>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</si>
  <si>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</si>
  <si>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</si>
  <si>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</si>
  <si>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</si>
  <si>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</si>
  <si>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</si>
  <si>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</si>
  <si>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</si>
  <si>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</si>
  <si>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</si>
  <si>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</si>
  <si>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</si>
  <si>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</si>
  <si>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</si>
  <si>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</si>
  <si>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</si>
  <si>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</si>
  <si>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</si>
  <si>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</si>
  <si>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</si>
  <si>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</si>
  <si>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</si>
  <si>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</si>
  <si>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</si>
  <si>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</si>
  <si>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</si>
  <si>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</si>
  <si>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</si>
  <si>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</si>
  <si>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</si>
  <si>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</si>
  <si>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</si>
  <si>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</si>
  <si>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</si>
  <si>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</si>
  <si>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</si>
  <si>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</si>
  <si>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</si>
  <si>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</si>
  <si>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</si>
  <si>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</si>
  <si>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</si>
  <si>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</si>
  <si>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</si>
  <si>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</si>
  <si>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</si>
  <si>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</si>
  <si>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</si>
  <si>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</si>
  <si>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</si>
  <si>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</si>
  <si>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</si>
  <si>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</si>
  <si>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</si>
  <si>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</si>
  <si>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</si>
  <si>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</si>
  <si>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</si>
  <si>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</si>
  <si>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</si>
  <si>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</si>
  <si>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</si>
  <si>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</si>
  <si>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</si>
  <si>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</si>
  <si>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</si>
  <si>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</si>
  <si>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</si>
  <si>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</si>
  <si>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</si>
  <si>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</si>
  <si>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</si>
  <si>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</si>
  <si>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</si>
  <si>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</si>
  <si>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</si>
  <si>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</si>
  <si>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</si>
  <si>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</si>
  <si>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</si>
  <si>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</si>
  <si>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</si>
  <si>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</si>
  <si>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</si>
  <si>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</si>
  <si>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</si>
  <si>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</si>
  <si>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</si>
  <si>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</si>
  <si>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</si>
  <si>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</si>
  <si>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</si>
  <si>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</si>
  <si>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</si>
  <si>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</si>
  <si>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</si>
  <si>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</si>
  <si>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</si>
  <si>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</si>
  <si>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</si>
  <si>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</si>
  <si>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</si>
  <si>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</si>
  <si>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</si>
  <si>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</si>
  <si>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</si>
  <si>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</si>
  <si>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</si>
  <si>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</si>
  <si>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</si>
  <si>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</si>
  <si>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</si>
  <si>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</si>
  <si>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</si>
  <si>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</si>
  <si>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</si>
  <si>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</si>
  <si>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</si>
  <si>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</si>
  <si>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</si>
  <si>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</si>
  <si>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</si>
  <si>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</si>
  <si>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</si>
  <si>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</si>
  <si>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</si>
  <si>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</si>
  <si>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</si>
  <si>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</si>
  <si>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</si>
  <si>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</si>
  <si>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</si>
  <si>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</si>
  <si>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</si>
  <si>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</si>
  <si>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</si>
  <si>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</si>
  <si>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</si>
  <si>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</si>
  <si>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</si>
  <si>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</si>
  <si>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</si>
  <si>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</si>
  <si>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</si>
  <si>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</si>
  <si>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</si>
  <si>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</si>
  <si>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</si>
  <si>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</si>
  <si>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</si>
  <si>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</si>
  <si>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</si>
  <si>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</si>
  <si>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</si>
  <si>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</si>
  <si>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</si>
  <si>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</si>
  <si>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</si>
  <si>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</si>
  <si>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</si>
  <si>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</si>
  <si>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</si>
  <si>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</si>
  <si>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</si>
  <si>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</si>
  <si>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</si>
  <si>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</si>
  <si>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</si>
  <si>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</si>
  <si>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</si>
  <si>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</si>
  <si>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</si>
  <si>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</si>
  <si>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</si>
  <si>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</si>
  <si>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</si>
  <si>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</si>
  <si>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</si>
  <si>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</si>
  <si>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</si>
  <si>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</si>
  <si>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</si>
  <si>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</si>
  <si>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</si>
  <si>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</si>
  <si>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</si>
  <si>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</si>
  <si>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</si>
  <si>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</si>
  <si>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</si>
  <si>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</si>
  <si>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</si>
  <si>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</si>
  <si>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</si>
  <si>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</si>
  <si>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</si>
  <si>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</si>
  <si>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</si>
  <si>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</si>
  <si>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</si>
  <si>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</si>
  <si>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</si>
  <si>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</si>
  <si>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</si>
  <si>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</si>
  <si>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</si>
  <si>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</si>
  <si>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</si>
  <si>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</si>
  <si>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</si>
  <si>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</si>
  <si>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</si>
  <si>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</si>
  <si>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</si>
  <si>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</si>
  <si>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</si>
  <si>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</si>
  <si>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</si>
  <si>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</si>
  <si>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</si>
  <si>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</si>
  <si>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</si>
  <si>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</si>
  <si>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</si>
  <si>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</si>
  <si>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</si>
  <si>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</si>
  <si>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</si>
  <si>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</si>
  <si>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</si>
  <si>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</si>
  <si>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</si>
  <si>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</si>
  <si>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</si>
  <si>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</si>
  <si>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</si>
  <si>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</si>
  <si>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</si>
  <si>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</si>
  <si>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</si>
  <si>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</si>
  <si>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</si>
  <si>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</si>
  <si>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</si>
  <si>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</si>
  <si>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</si>
  <si>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</si>
  <si>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</si>
  <si>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</si>
  <si>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</si>
  <si>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</si>
  <si>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</si>
  <si>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</si>
  <si>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</si>
  <si>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</si>
  <si>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</si>
  <si>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</si>
  <si>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</si>
  <si>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</si>
  <si>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</si>
  <si>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</si>
  <si>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</si>
  <si>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</si>
  <si>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</si>
  <si>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</si>
  <si>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</si>
  <si>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</si>
  <si>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</si>
  <si>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</si>
  <si>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</si>
  <si>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</si>
  <si>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</si>
  <si>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</si>
  <si>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</si>
  <si>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</si>
  <si>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</si>
  <si>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</si>
  <si>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</si>
  <si>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</si>
  <si>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</si>
  <si>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</si>
  <si>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</si>
  <si>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</si>
  <si>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</si>
  <si>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</si>
  <si>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</si>
  <si>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</si>
  <si>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</si>
  <si>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</si>
  <si>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</si>
  <si>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</si>
  <si>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</si>
  <si>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</si>
  <si>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</si>
  <si>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</si>
  <si>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</si>
  <si>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</si>
  <si>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</si>
  <si>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</si>
  <si>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</si>
  <si>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</si>
  <si>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</si>
  <si>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</si>
  <si>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</si>
  <si>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</si>
  <si>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</si>
  <si>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</si>
  <si>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</si>
  <si>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</si>
  <si>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</si>
  <si>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</si>
  <si>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</si>
  <si>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</si>
  <si>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</si>
  <si>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</si>
  <si>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</si>
  <si>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</si>
  <si>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</si>
  <si>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</si>
  <si>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</si>
  <si>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</si>
  <si>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</si>
  <si>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</si>
  <si>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</si>
  <si>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</si>
  <si>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</si>
  <si>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</si>
  <si>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</si>
  <si>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</si>
  <si>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</si>
  <si>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</si>
  <si>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</si>
  <si>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</si>
  <si>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</si>
  <si>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</si>
  <si>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</si>
  <si>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</si>
  <si>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</si>
  <si>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</si>
  <si>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</si>
  <si>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</si>
  <si>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</si>
  <si>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</si>
  <si>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</si>
  <si>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</si>
  <si>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</si>
  <si>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</si>
  <si>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</si>
  <si>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</si>
  <si>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</si>
  <si>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</si>
  <si>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</si>
  <si>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</si>
  <si>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</si>
  <si>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</si>
  <si>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</si>
  <si>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</si>
  <si>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</si>
  <si>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</si>
  <si>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</si>
  <si>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</si>
  <si>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</si>
  <si>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</si>
  <si>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</si>
  <si>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</si>
  <si>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</si>
  <si>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</si>
  <si>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</si>
  <si>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</si>
  <si>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</si>
  <si>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</si>
  <si>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</si>
  <si>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</si>
  <si>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</si>
  <si>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</si>
  <si>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</si>
  <si>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</si>
  <si>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</si>
  <si>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</si>
  <si>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</si>
  <si>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</si>
  <si>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</si>
  <si>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</si>
  <si>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</si>
  <si>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</si>
  <si>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</si>
  <si>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</si>
  <si>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</si>
  <si>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</si>
  <si>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</si>
  <si>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</si>
  <si>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</si>
  <si>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</si>
  <si>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</si>
  <si>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</si>
  <si>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</si>
  <si>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</si>
  <si>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</si>
  <si>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</si>
  <si>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</si>
  <si>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</si>
  <si>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</si>
  <si>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</si>
  <si>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</si>
  <si>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</si>
  <si>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</si>
  <si>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</si>
  <si>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</si>
  <si>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</si>
  <si>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</si>
  <si>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</si>
  <si>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</si>
  <si>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</si>
  <si>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</si>
  <si>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</si>
  <si>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</si>
  <si>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</si>
  <si>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</si>
  <si>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</si>
  <si>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</si>
  <si>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</si>
  <si>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</si>
  <si>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</si>
  <si>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</si>
  <si>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</si>
  <si>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</si>
  <si>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</si>
  <si>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</si>
  <si>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</si>
  <si>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</si>
  <si>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</si>
  <si>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</si>
  <si>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</si>
  <si>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</si>
  <si>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</si>
  <si>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</si>
  <si>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</si>
  <si>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</si>
  <si>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</si>
  <si>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</si>
  <si>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</si>
  <si>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</si>
  <si>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</si>
  <si>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</si>
  <si>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</si>
  <si>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</si>
  <si>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</si>
  <si>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</si>
  <si>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</si>
  <si>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</si>
  <si>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</si>
  <si>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</si>
  <si>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</si>
  <si>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</si>
  <si>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</si>
  <si>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</si>
  <si>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</si>
  <si>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</si>
  <si>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</si>
  <si>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</si>
  <si>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</si>
  <si>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</si>
  <si>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</si>
  <si>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</si>
  <si>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</si>
  <si>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</si>
  <si>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</si>
  <si>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</si>
  <si>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</si>
  <si>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</si>
  <si>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</si>
  <si>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</si>
  <si>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</si>
  <si>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</si>
  <si>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</si>
  <si>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</si>
  <si>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</si>
  <si>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</si>
  <si>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</si>
  <si>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</si>
  <si>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</si>
  <si>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</si>
  <si>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</si>
  <si>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</si>
  <si>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</si>
  <si>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</si>
  <si>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</si>
  <si>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</si>
  <si>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</si>
  <si>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</si>
  <si>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</si>
  <si>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</si>
  <si>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</si>
  <si>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</si>
  <si>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</si>
  <si>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</si>
  <si>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</si>
  <si>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</si>
  <si>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</si>
  <si>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</si>
  <si>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</si>
  <si>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</si>
  <si>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</si>
  <si>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</si>
  <si>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</si>
  <si>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</si>
  <si>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</si>
  <si>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</si>
  <si>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</si>
  <si>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</si>
  <si>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</si>
  <si>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</si>
  <si>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</si>
  <si>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</si>
  <si>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</si>
  <si>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</si>
  <si>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</si>
  <si>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</si>
  <si>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</si>
  <si>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</si>
  <si>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</si>
  <si>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</si>
  <si>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</si>
  <si>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</si>
  <si>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</si>
  <si>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</si>
  <si>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</si>
  <si>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</si>
  <si>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</si>
  <si>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</si>
  <si>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</si>
  <si>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</si>
  <si>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</si>
  <si>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</si>
  <si>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</si>
  <si>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</si>
  <si>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</si>
  <si>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</si>
  <si>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</si>
  <si>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</si>
  <si>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</si>
  <si>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</si>
  <si>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</si>
  <si>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</si>
  <si>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</si>
  <si>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</si>
  <si>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</si>
  <si>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</si>
  <si>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</si>
  <si>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</si>
  <si>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</si>
  <si>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</si>
  <si>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</si>
  <si>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</si>
  <si>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</si>
  <si>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</si>
  <si>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</si>
  <si>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</si>
  <si>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</si>
  <si>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</si>
  <si>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</si>
  <si>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</si>
  <si>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</si>
  <si>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</si>
  <si>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</si>
  <si>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</si>
  <si>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</si>
  <si>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</si>
  <si>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</si>
  <si>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</si>
  <si>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</si>
  <si>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</si>
  <si>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</si>
  <si>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</si>
  <si>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</si>
  <si>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</si>
  <si>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</si>
  <si>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</si>
  <si>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</si>
  <si>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</si>
  <si>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</si>
  <si>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</si>
  <si>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</si>
  <si>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</si>
  <si>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</si>
  <si>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</si>
  <si>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</si>
  <si>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</si>
  <si>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</si>
  <si>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</si>
  <si>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</si>
  <si>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</si>
  <si>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</si>
  <si>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</si>
  <si>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</si>
  <si>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</si>
  <si>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</si>
  <si>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</si>
  <si>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</si>
  <si>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</si>
  <si>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</si>
  <si>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</si>
  <si>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</si>
  <si>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</si>
  <si>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</si>
  <si>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</si>
  <si>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</si>
  <si>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</si>
  <si>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</si>
  <si>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</si>
  <si>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</si>
  <si>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</si>
  <si>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</si>
  <si>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</si>
  <si>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</si>
  <si>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</si>
  <si>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</si>
  <si>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</si>
  <si>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</si>
  <si>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</si>
  <si>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</si>
  <si>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</si>
  <si>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</si>
  <si>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</si>
  <si>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</si>
  <si>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</si>
  <si>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</si>
  <si>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</si>
  <si>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</si>
  <si>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</si>
  <si>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</si>
  <si>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</si>
  <si>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</si>
  <si>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</si>
  <si>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</si>
  <si>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</si>
  <si>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</si>
  <si>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</si>
  <si>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</si>
  <si>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</si>
  <si>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</si>
  <si>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</si>
  <si>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</si>
  <si>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</si>
  <si>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</si>
  <si>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</si>
  <si>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</si>
  <si>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</si>
  <si>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</si>
  <si>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</si>
  <si>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</si>
  <si>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</si>
  <si>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</si>
  <si>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</si>
  <si>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</si>
  <si>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</si>
  <si>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</si>
  <si>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</si>
  <si>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</si>
  <si>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</si>
  <si>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</si>
  <si>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</si>
  <si>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</si>
  <si>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</si>
  <si>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</si>
  <si>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</si>
  <si>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</si>
  <si>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</si>
  <si>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</si>
  <si>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</si>
  <si>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</si>
  <si>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</si>
  <si>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</si>
  <si>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</si>
  <si>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</si>
  <si>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</si>
  <si>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</si>
  <si>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</si>
  <si>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</si>
  <si>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</si>
  <si>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</si>
  <si>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</si>
  <si>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</si>
  <si>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</si>
  <si>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</si>
  <si>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</si>
  <si>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</si>
  <si>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</si>
  <si>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</si>
  <si>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</si>
  <si>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</si>
  <si>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</si>
  <si>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</si>
  <si>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</si>
  <si>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</si>
  <si>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</si>
  <si>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</si>
  <si>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</si>
  <si>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</si>
  <si>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</si>
  <si>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</si>
  <si>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</si>
  <si>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</si>
  <si>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</si>
  <si>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</si>
  <si>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</si>
  <si>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</si>
  <si>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</si>
  <si>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</si>
  <si>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</si>
  <si>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</si>
  <si>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</si>
  <si>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</si>
  <si>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</si>
  <si>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</si>
  <si>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</si>
  <si>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</si>
  <si>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</si>
  <si>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</si>
  <si>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</si>
  <si>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</si>
  <si>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</si>
  <si>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</si>
  <si>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</si>
  <si>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</si>
  <si>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</si>
  <si>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</si>
  <si>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</si>
  <si>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</si>
  <si>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</si>
  <si>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</si>
  <si>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</si>
  <si>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</si>
  <si>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</si>
  <si>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</si>
  <si>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</si>
  <si>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</si>
  <si>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</si>
  <si>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</si>
  <si>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</si>
  <si>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</si>
  <si>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</si>
  <si>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</si>
  <si>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</si>
  <si>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</si>
  <si>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</si>
  <si>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</si>
  <si>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</si>
  <si>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</si>
  <si>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</si>
  <si>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</si>
  <si>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</si>
  <si>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</si>
  <si>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</si>
  <si>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</si>
  <si>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</si>
  <si>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</si>
  <si>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</si>
  <si>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</si>
  <si>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</si>
  <si>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</si>
  <si>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</si>
  <si>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</si>
  <si>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</si>
  <si>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</si>
  <si>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</si>
  <si>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</si>
  <si>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</si>
  <si>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</si>
  <si>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</si>
  <si>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</si>
  <si>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</si>
  <si>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</si>
  <si>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</si>
  <si>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</si>
  <si>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</si>
  <si>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</si>
  <si>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</si>
  <si>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</si>
  <si>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</si>
  <si>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</si>
  <si>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</si>
  <si>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</si>
  <si>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</si>
  <si>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</si>
  <si>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</si>
  <si>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</si>
  <si>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</si>
  <si>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</si>
  <si>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</si>
  <si>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</si>
  <si>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</si>
  <si>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</si>
  <si>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</si>
  <si>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</si>
  <si>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</si>
  <si>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</si>
  <si>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</si>
  <si>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</si>
  <si>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</si>
  <si>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</si>
  <si>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</si>
  <si>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</si>
  <si>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</si>
  <si>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</si>
  <si>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</si>
  <si>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</si>
  <si>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</si>
  <si>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</si>
  <si>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</si>
  <si>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</si>
  <si>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</si>
  <si>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</si>
  <si>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</si>
  <si>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</si>
  <si>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</si>
  <si>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</si>
  <si>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</si>
  <si>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</si>
  <si>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</si>
  <si>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</si>
  <si>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</si>
  <si>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</si>
  <si>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</si>
  <si>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</si>
  <si>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</si>
  <si>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</si>
  <si>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</si>
  <si>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</si>
  <si>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</si>
  <si>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</si>
  <si>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</si>
  <si>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</si>
  <si>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</si>
  <si>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</si>
  <si>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</si>
  <si>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</si>
  <si>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</si>
  <si>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</si>
  <si>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</si>
  <si>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</si>
  <si>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</si>
  <si>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</si>
  <si>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</si>
  <si>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</si>
  <si>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</si>
  <si>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</si>
  <si>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</si>
  <si>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</si>
  <si>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</si>
  <si>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</si>
  <si>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</si>
  <si>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</si>
  <si>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</si>
  <si>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</si>
  <si>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</si>
  <si>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</si>
  <si>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</si>
  <si>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</si>
  <si>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</si>
  <si>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</si>
  <si>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</si>
  <si>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</si>
  <si>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</si>
  <si>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</si>
  <si>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</si>
  <si>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</si>
  <si>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</si>
  <si>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</si>
  <si>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</si>
  <si>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</si>
  <si>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</si>
  <si>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</si>
  <si>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</si>
  <si>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</si>
  <si>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</si>
  <si>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</si>
  <si>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</si>
  <si>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</si>
  <si>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</si>
  <si>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</si>
  <si>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</si>
  <si>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</si>
  <si>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</si>
  <si>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</si>
  <si>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</si>
  <si>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</si>
  <si>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</si>
  <si>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</si>
  <si>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</si>
  <si>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</si>
  <si>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</si>
  <si>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</si>
  <si>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</si>
  <si>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</si>
  <si>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</si>
  <si>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</si>
  <si>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</si>
  <si>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</si>
  <si>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</si>
  <si>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</si>
  <si>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</si>
  <si>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</si>
  <si>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</si>
  <si>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</si>
  <si>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</si>
  <si>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</si>
  <si>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</si>
  <si>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</si>
  <si>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</si>
  <si>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</si>
  <si>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</si>
  <si>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</si>
  <si>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</si>
  <si>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</si>
  <si>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</si>
  <si>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</si>
  <si>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</si>
  <si>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</si>
  <si>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</si>
  <si>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</si>
  <si>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</si>
  <si>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</si>
  <si>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</si>
  <si>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</si>
  <si>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</si>
  <si>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</si>
  <si>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</si>
  <si>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</si>
  <si>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</si>
  <si>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</si>
  <si>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</si>
  <si>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</si>
  <si>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</si>
  <si>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</si>
  <si>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</si>
  <si>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</si>
  <si>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</si>
  <si>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</si>
  <si>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</si>
  <si>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</si>
  <si>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</si>
  <si>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</si>
  <si>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</si>
  <si>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</si>
  <si>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</si>
  <si>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</si>
  <si>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</si>
  <si>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</si>
  <si>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</si>
  <si>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</si>
  <si>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</si>
  <si>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</si>
  <si>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</si>
  <si>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</si>
  <si>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</si>
  <si>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</si>
  <si>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</si>
  <si>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</si>
  <si>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</si>
  <si>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</si>
  <si>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</si>
  <si>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</si>
  <si>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</si>
  <si>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</si>
  <si>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</si>
  <si>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</si>
  <si>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</si>
  <si>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</si>
  <si>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</si>
  <si>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</si>
  <si>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</si>
  <si>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</si>
  <si>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</si>
  <si>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</si>
  <si>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</si>
  <si>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</si>
  <si>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</si>
  <si>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</si>
  <si>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</si>
  <si>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</si>
  <si>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</si>
  <si>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</si>
  <si>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</si>
  <si>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</si>
  <si>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</si>
  <si>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</si>
  <si>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</si>
  <si>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</si>
  <si>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</si>
  <si>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</si>
  <si>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</si>
  <si>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</si>
  <si>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</si>
  <si>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</si>
  <si>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</si>
  <si>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</si>
  <si>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</si>
  <si>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</si>
  <si>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</si>
  <si>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</si>
  <si>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</si>
  <si>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</si>
  <si>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</si>
  <si>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</si>
  <si>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</si>
  <si>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</si>
  <si>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</si>
  <si>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</si>
  <si>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</si>
  <si>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</si>
  <si>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</si>
  <si>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</si>
  <si>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</si>
  <si>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</si>
  <si>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</si>
  <si>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</si>
  <si>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</si>
  <si>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</si>
  <si>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</si>
  <si>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</si>
  <si>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</si>
  <si>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</si>
  <si>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</si>
  <si>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</si>
  <si>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</si>
  <si>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</si>
  <si>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</si>
  <si>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</si>
  <si>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</si>
  <si>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</si>
  <si>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</si>
  <si>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</si>
  <si>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</si>
  <si>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</si>
  <si>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</si>
  <si>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</si>
  <si>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</si>
  <si>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</si>
  <si>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</si>
  <si>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</si>
  <si>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</si>
  <si>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</si>
  <si>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</si>
  <si>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</si>
  <si>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</si>
  <si>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</si>
  <si>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</si>
  <si>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</si>
  <si>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</si>
  <si>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</si>
  <si>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</si>
  <si>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</si>
  <si>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</si>
  <si>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</si>
  <si>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</si>
  <si>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</si>
  <si>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</si>
  <si>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</si>
  <si>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</si>
  <si>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</si>
  <si>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</si>
  <si>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</si>
  <si>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</si>
  <si>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</si>
  <si>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</si>
  <si>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</si>
  <si>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</si>
  <si>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</si>
  <si>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</si>
  <si>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</si>
  <si>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</si>
  <si>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</si>
  <si>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</si>
  <si>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</si>
  <si>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</si>
  <si>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</si>
  <si>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</si>
  <si>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</si>
  <si>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</si>
  <si>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</si>
  <si>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</si>
  <si>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</si>
  <si>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</si>
  <si>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</si>
  <si>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</si>
  <si>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</si>
  <si>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</si>
  <si>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</si>
  <si>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</si>
  <si>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</si>
  <si>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</si>
  <si>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</si>
  <si>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</si>
  <si>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</si>
  <si>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</si>
  <si>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</si>
  <si>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</si>
  <si>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</si>
  <si>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</si>
  <si>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</si>
  <si>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</si>
  <si>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</si>
  <si>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</si>
  <si>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</si>
  <si>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</si>
  <si>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</si>
  <si>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</si>
  <si>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</si>
  <si>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</si>
  <si>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</si>
  <si>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</si>
  <si>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</si>
  <si>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</si>
  <si>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</si>
  <si>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</si>
  <si>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</si>
  <si>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</si>
  <si>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</si>
  <si>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</si>
  <si>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</si>
  <si>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</si>
  <si>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</si>
  <si>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</si>
  <si>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</si>
  <si>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</si>
  <si>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</si>
  <si>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</si>
  <si>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</si>
  <si>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</si>
  <si>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</si>
  <si>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</si>
  <si>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</si>
  <si>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</si>
  <si>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</si>
  <si>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</si>
  <si>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</si>
  <si>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</si>
  <si>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</si>
  <si>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</si>
  <si>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</si>
  <si>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</si>
  <si>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</si>
  <si>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</si>
  <si>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</si>
  <si>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</si>
  <si>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</si>
  <si>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</si>
  <si>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</si>
  <si>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</si>
  <si>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</si>
  <si>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</si>
  <si>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</si>
  <si>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</si>
  <si>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</si>
  <si>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</si>
  <si>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</si>
  <si>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</si>
  <si>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</si>
  <si>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</si>
  <si>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</si>
  <si>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</si>
  <si>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</si>
  <si>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</si>
  <si>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</si>
  <si>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</si>
  <si>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</si>
  <si>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</si>
  <si>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</si>
  <si>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</si>
  <si>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</si>
  <si>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</si>
  <si>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</si>
  <si>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</si>
  <si>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</si>
  <si>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</si>
  <si>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</si>
  <si>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</si>
  <si>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</si>
  <si>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</si>
  <si>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</si>
  <si>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</si>
  <si>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</si>
  <si>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</si>
  <si>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</si>
  <si>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</si>
  <si>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</si>
  <si>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</si>
  <si>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</si>
  <si>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</si>
  <si>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</si>
  <si>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</si>
  <si>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</si>
  <si>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</si>
  <si>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</si>
  <si>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</si>
  <si>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</si>
  <si>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</si>
  <si>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</si>
  <si>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</si>
  <si>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</si>
  <si>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</si>
  <si>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</si>
  <si>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</si>
  <si>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</si>
  <si>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</si>
  <si>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</si>
  <si>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</si>
  <si>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</si>
  <si>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</si>
  <si>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</si>
  <si>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</si>
  <si>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</si>
  <si>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</si>
  <si>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</si>
  <si>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</si>
  <si>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</si>
  <si>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</si>
  <si>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</si>
  <si>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</si>
  <si>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</si>
  <si>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</si>
  <si>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</si>
  <si>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</si>
  <si>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</si>
  <si>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</si>
  <si>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</si>
  <si>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</si>
  <si>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</si>
  <si>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</si>
  <si>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</si>
  <si>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</si>
  <si>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</si>
  <si>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</si>
  <si>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</si>
  <si>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</si>
  <si>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</si>
  <si>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</si>
  <si>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</si>
  <si>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</si>
  <si>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</si>
  <si>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</si>
  <si>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</si>
  <si>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</si>
  <si>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</si>
  <si>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</si>
  <si>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</si>
  <si>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</si>
  <si>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</si>
  <si>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</si>
  <si>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</si>
  <si>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</si>
  <si>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</si>
  <si>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</si>
  <si>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</si>
  <si>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</si>
  <si>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</si>
  <si>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</si>
  <si>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</si>
  <si>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</si>
  <si>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</si>
  <si>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</si>
  <si>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</si>
  <si>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</si>
  <si>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</si>
  <si>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</si>
  <si>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</si>
  <si>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</si>
  <si>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</si>
  <si>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</si>
  <si>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</si>
  <si>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</si>
  <si>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</si>
  <si>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</si>
  <si>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</si>
  <si>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</si>
  <si>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</si>
  <si>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</si>
  <si>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</si>
  <si>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</si>
  <si>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</si>
  <si>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</si>
  <si>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</si>
  <si>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</si>
  <si>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</si>
  <si>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</si>
  <si>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</si>
  <si>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</si>
  <si>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</si>
  <si>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</si>
  <si>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</si>
  <si>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</si>
  <si>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</si>
  <si>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</si>
  <si>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</si>
  <si>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</si>
  <si>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</si>
  <si>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</si>
  <si>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</si>
  <si>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</si>
  <si>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</si>
  <si>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</si>
  <si>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</si>
  <si>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</si>
  <si>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</si>
  <si>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</si>
  <si>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</si>
  <si>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</si>
  <si>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</si>
  <si>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</si>
  <si>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</si>
  <si>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</si>
  <si>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</si>
  <si>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</si>
  <si>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</si>
  <si>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</si>
  <si>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</si>
  <si>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</si>
  <si>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</si>
  <si>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</si>
  <si>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</si>
  <si>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</si>
  <si>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</si>
  <si>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</si>
  <si>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</si>
  <si>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</si>
  <si>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</si>
  <si>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</si>
  <si>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</si>
  <si>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</si>
  <si>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</si>
  <si>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</si>
  <si>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</si>
  <si>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</si>
  <si>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</si>
  <si>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</si>
  <si>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</si>
  <si>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</si>
  <si>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</si>
  <si>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</si>
  <si>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</si>
  <si>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</si>
  <si>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</si>
  <si>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</si>
  <si>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</si>
  <si>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</si>
  <si>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</si>
  <si>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</si>
  <si>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</si>
  <si>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</si>
  <si>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</si>
  <si>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</si>
  <si>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</si>
  <si>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</si>
  <si>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</si>
  <si>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</si>
  <si>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</si>
  <si>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</si>
  <si>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</si>
  <si>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</si>
  <si>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</si>
  <si>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</si>
  <si>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</si>
  <si>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</si>
  <si>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</si>
  <si>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</si>
  <si>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</si>
  <si>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</si>
  <si>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</si>
  <si>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</si>
  <si>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</si>
  <si>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</si>
  <si>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</si>
  <si>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</si>
  <si>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</si>
  <si>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</si>
  <si>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</si>
  <si>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</si>
  <si>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</si>
  <si>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</si>
  <si>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</si>
  <si>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</si>
  <si>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</si>
  <si>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</si>
  <si>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</si>
  <si>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</si>
  <si>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</si>
  <si>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</si>
  <si>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</si>
  <si>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</si>
  <si>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</si>
  <si>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</si>
  <si>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</si>
  <si>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</si>
  <si>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</si>
  <si>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</si>
  <si>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</si>
  <si>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</si>
  <si>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</si>
  <si>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</si>
  <si>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</si>
  <si>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</si>
  <si>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</si>
  <si>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</si>
  <si>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</si>
  <si>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</si>
  <si>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</si>
  <si>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</si>
  <si>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</si>
  <si>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</si>
  <si>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</si>
  <si>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</si>
  <si>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</si>
  <si>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</si>
  <si>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</si>
  <si>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</si>
  <si>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</si>
  <si>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</si>
  <si>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</si>
  <si>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</si>
  <si>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</si>
  <si>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</si>
  <si>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</si>
  <si>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</si>
  <si>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</si>
  <si>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</si>
  <si>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</si>
  <si>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</si>
  <si>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</si>
  <si>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</si>
  <si>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</si>
  <si>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</si>
  <si>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</si>
  <si>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</si>
  <si>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</si>
  <si>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</si>
  <si>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</si>
  <si>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</si>
  <si>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</si>
  <si>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</si>
  <si>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</si>
  <si>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</si>
  <si>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</si>
  <si>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</si>
  <si>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</si>
  <si>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</si>
  <si>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</si>
  <si>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</si>
  <si>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</si>
  <si>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</si>
  <si>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</si>
  <si>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</si>
  <si>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</si>
  <si>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</si>
  <si>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</si>
  <si>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</si>
  <si>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</si>
  <si>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</si>
  <si>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</si>
  <si>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</si>
  <si>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</si>
  <si>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</si>
  <si>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</si>
  <si>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</si>
  <si>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</si>
  <si>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</si>
  <si>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</si>
  <si>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</si>
  <si>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</si>
  <si>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</si>
  <si>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</si>
  <si>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</si>
  <si>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</si>
  <si>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</si>
  <si>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</si>
  <si>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</si>
  <si>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</si>
  <si>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</si>
  <si>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</si>
  <si>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</si>
  <si>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</si>
  <si>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</si>
  <si>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</si>
  <si>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</si>
  <si>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</si>
  <si>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</si>
  <si>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</si>
  <si>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</si>
  <si>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</si>
  <si>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</si>
  <si>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</si>
  <si>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</si>
  <si>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</si>
  <si>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</si>
  <si>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</si>
  <si>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</si>
  <si>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</si>
  <si>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</si>
  <si>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</si>
  <si>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</si>
  <si>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</si>
  <si>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</si>
  <si>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</si>
  <si>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</si>
  <si>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</si>
  <si>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</si>
  <si>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</si>
  <si>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</si>
  <si>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</si>
  <si>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</si>
  <si>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</si>
  <si>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</si>
  <si>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</si>
  <si>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</si>
  <si>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</si>
  <si>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</si>
  <si>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</si>
  <si>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</si>
  <si>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</si>
  <si>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</si>
  <si>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</si>
  <si>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</si>
  <si>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</si>
  <si>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</si>
  <si>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</si>
  <si>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</si>
  <si>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</si>
  <si>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</si>
  <si>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</si>
  <si>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</si>
  <si>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</si>
  <si>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</si>
  <si>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</si>
  <si>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</si>
  <si>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</si>
  <si>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</si>
  <si>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</si>
  <si>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</si>
  <si>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</si>
  <si>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</si>
  <si>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</si>
  <si>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</si>
  <si>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</si>
  <si>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</si>
  <si>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</si>
  <si>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</si>
  <si>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</si>
  <si>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</si>
  <si>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</si>
  <si>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</si>
  <si>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</si>
  <si>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</si>
  <si>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</si>
  <si>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</si>
  <si>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</si>
  <si>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</si>
  <si>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</si>
  <si>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</si>
  <si>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</si>
  <si>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</si>
  <si>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</si>
  <si>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</si>
  <si>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</si>
  <si>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</si>
  <si>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</si>
  <si>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</si>
  <si>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</si>
  <si>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</si>
  <si>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</si>
  <si>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</si>
  <si>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</si>
  <si>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</si>
  <si>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</si>
  <si>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</si>
  <si>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</si>
  <si>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</si>
  <si>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</si>
  <si>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</si>
  <si>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</si>
  <si>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</si>
  <si>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</si>
  <si>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</si>
  <si>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</si>
  <si>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</si>
  <si>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</si>
  <si>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</si>
  <si>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</si>
  <si>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</si>
  <si>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</si>
  <si>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</si>
  <si>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</si>
  <si>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</si>
  <si>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</si>
  <si>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</si>
  <si>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</si>
  <si>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</si>
  <si>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</si>
  <si>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</si>
  <si>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</si>
  <si>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</si>
  <si>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</si>
  <si>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</si>
  <si>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</si>
  <si>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</si>
  <si>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</si>
  <si>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</si>
  <si>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</si>
  <si>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</si>
  <si>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</si>
  <si>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</si>
  <si>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</si>
  <si>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</si>
  <si>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</si>
  <si>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</si>
  <si>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</si>
  <si>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</si>
  <si>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</si>
  <si>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</si>
  <si>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</si>
  <si>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</si>
  <si>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</si>
  <si>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</si>
  <si>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</si>
  <si>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</si>
  <si>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</si>
  <si>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</si>
  <si>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</si>
  <si>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</si>
  <si>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</si>
  <si>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</si>
  <si>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</si>
  <si>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</si>
  <si>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</si>
  <si>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</si>
  <si>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</si>
  <si>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</si>
  <si>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</si>
  <si>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</si>
  <si>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</si>
  <si>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</si>
  <si>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</si>
  <si>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</si>
  <si>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</si>
  <si>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</si>
  <si>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</si>
  <si>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</si>
  <si>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</si>
  <si>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</si>
  <si>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</si>
  <si>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</si>
  <si>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</si>
  <si>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</si>
  <si>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</si>
  <si>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</si>
  <si>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</si>
  <si>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</si>
  <si>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</si>
  <si>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</si>
  <si>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</si>
  <si>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</si>
  <si>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</si>
  <si>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</si>
  <si>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</si>
  <si>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</si>
  <si>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</si>
  <si>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</si>
  <si>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</si>
  <si>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</si>
  <si>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</si>
  <si>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</si>
  <si>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</si>
  <si>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</si>
  <si>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</si>
  <si>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</si>
  <si>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</si>
  <si>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</si>
  <si>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</si>
  <si>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</si>
  <si>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</si>
  <si>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</si>
  <si>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</si>
  <si>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</si>
  <si>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</si>
  <si>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</si>
  <si>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</si>
  <si>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</si>
  <si>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</si>
  <si>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</si>
  <si>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</si>
  <si>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</si>
  <si>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</si>
  <si>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</si>
  <si>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</si>
  <si>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</si>
  <si>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</si>
  <si>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</si>
  <si>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</si>
  <si>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</si>
  <si>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</si>
  <si>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</si>
  <si>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</si>
  <si>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</si>
  <si>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</si>
  <si>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</si>
  <si>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</si>
  <si>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</si>
  <si>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</si>
  <si>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</si>
  <si>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</si>
  <si>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</si>
  <si>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</si>
  <si>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</si>
  <si>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</si>
  <si>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</si>
  <si>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</si>
  <si>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</si>
  <si>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</si>
  <si>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</si>
  <si>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</si>
  <si>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</si>
  <si>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</si>
  <si>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</si>
  <si>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</si>
  <si>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</si>
  <si>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</si>
  <si>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</si>
  <si>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</si>
  <si>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</si>
  <si>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</si>
  <si>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</si>
  <si>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</si>
  <si>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</si>
  <si>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</si>
  <si>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</si>
  <si>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</si>
  <si>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</si>
  <si>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</si>
  <si>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</si>
  <si>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</si>
  <si>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</si>
  <si>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</si>
  <si>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</si>
  <si>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</si>
  <si>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</si>
  <si>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</si>
  <si>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</si>
  <si>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</si>
  <si>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</si>
  <si>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</si>
  <si>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</si>
  <si>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</si>
  <si>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</si>
  <si>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</si>
  <si>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</si>
  <si>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</si>
  <si>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</si>
  <si>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</si>
  <si>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</si>
  <si>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</si>
  <si>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</si>
  <si>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</si>
  <si>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</si>
  <si>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</si>
  <si>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</si>
  <si>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</si>
  <si>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</si>
  <si>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</si>
  <si>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</si>
  <si>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</si>
  <si>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</si>
  <si>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</si>
  <si>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</si>
  <si>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</si>
  <si>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</si>
  <si>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</si>
  <si>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</si>
  <si>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</si>
  <si>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</si>
  <si>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</si>
  <si>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</si>
  <si>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</si>
  <si>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</si>
  <si>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</si>
  <si>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</si>
  <si>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</si>
  <si>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</si>
  <si>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</si>
  <si>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</si>
  <si>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</si>
  <si>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</si>
  <si>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</si>
  <si>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</si>
  <si>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</si>
  <si>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</si>
  <si>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</si>
  <si>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</si>
  <si>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</si>
  <si>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</si>
  <si>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</si>
  <si>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</si>
  <si>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</si>
  <si>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</si>
  <si>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</si>
  <si>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</si>
  <si>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</si>
  <si>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</si>
  <si>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</si>
  <si>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</si>
  <si>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</si>
  <si>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</si>
  <si>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</si>
  <si>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</si>
  <si>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</si>
  <si>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</si>
  <si>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</si>
  <si>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</si>
  <si>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</si>
  <si>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</si>
  <si>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</si>
  <si>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</si>
  <si>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</si>
  <si>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</si>
  <si>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</si>
  <si>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</si>
  <si>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</si>
  <si>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</si>
  <si>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</si>
  <si>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</si>
  <si>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</si>
  <si>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</si>
  <si>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</si>
  <si>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</si>
  <si>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</si>
  <si>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</si>
  <si>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</si>
  <si>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</si>
  <si>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</si>
  <si>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</si>
  <si>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</si>
  <si>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</si>
  <si>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</si>
  <si>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</si>
  <si>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</si>
  <si>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</si>
  <si>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</si>
  <si>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</si>
  <si>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</si>
  <si>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</si>
  <si>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</si>
  <si>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</si>
  <si>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</si>
  <si>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</si>
  <si>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</si>
  <si>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</si>
  <si>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</si>
  <si>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</si>
  <si>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</si>
  <si>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</si>
  <si>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</si>
  <si>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</si>
  <si>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</si>
  <si>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</si>
  <si>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</si>
  <si>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</si>
  <si>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</si>
  <si>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</si>
  <si>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</si>
  <si>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</si>
  <si>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</si>
  <si>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</si>
  <si>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</si>
  <si>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</si>
  <si>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</si>
  <si>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</si>
  <si>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</si>
  <si>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</si>
  <si>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</si>
  <si>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</si>
  <si>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</si>
  <si>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</si>
  <si>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</si>
  <si>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</si>
  <si>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</si>
  <si>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</si>
  <si>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</si>
  <si>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</si>
  <si>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</si>
  <si>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</si>
  <si>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</si>
  <si>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</si>
  <si>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</si>
  <si>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</si>
  <si>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</si>
  <si>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</si>
  <si>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</si>
  <si>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</si>
  <si>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</si>
  <si>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</si>
  <si>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</si>
  <si>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</si>
  <si>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</si>
  <si>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</si>
  <si>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</si>
  <si>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</si>
  <si>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</si>
  <si>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</si>
  <si>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</si>
  <si>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</si>
  <si>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</si>
  <si>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</si>
  <si>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</si>
  <si>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</si>
  <si>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</si>
  <si>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</si>
  <si>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</si>
  <si>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</si>
  <si>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</si>
  <si>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</si>
  <si>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</si>
  <si>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</si>
  <si>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</si>
  <si>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</si>
  <si>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</si>
  <si>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</si>
  <si>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</si>
  <si>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</si>
  <si>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</si>
  <si>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</si>
  <si>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</si>
  <si>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</si>
  <si>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</si>
  <si>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</si>
  <si>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</si>
  <si>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</si>
  <si>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</si>
  <si>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</si>
  <si>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</si>
  <si>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</si>
  <si>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</si>
  <si>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</si>
  <si>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</si>
  <si>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</si>
  <si>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</si>
  <si>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</si>
  <si>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</si>
  <si>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</si>
  <si>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</si>
  <si>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</si>
  <si>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</si>
  <si>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</si>
  <si>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</si>
  <si>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</si>
  <si>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</si>
  <si>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</si>
  <si>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</si>
  <si>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</si>
  <si>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</si>
  <si>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</si>
  <si>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</si>
  <si>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</si>
  <si>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</si>
  <si>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</si>
  <si>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</si>
  <si>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</si>
  <si>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</si>
  <si>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</si>
  <si>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</si>
  <si>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</si>
  <si>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</si>
  <si>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</si>
  <si>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</si>
  <si>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</si>
  <si>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</si>
  <si>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</si>
  <si>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</si>
  <si>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</si>
  <si>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</si>
  <si>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</si>
  <si>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</si>
  <si>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</si>
  <si>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</si>
  <si>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</si>
  <si>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</si>
  <si>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</si>
  <si>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</si>
  <si>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</si>
  <si>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</si>
  <si>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</si>
  <si>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</si>
  <si>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</si>
  <si>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</si>
  <si>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</si>
  <si>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</si>
  <si>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</si>
  <si>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</si>
  <si>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</si>
  <si>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</si>
  <si>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</si>
  <si>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</si>
  <si>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</si>
  <si>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</si>
  <si>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</si>
  <si>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</si>
  <si>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</si>
  <si>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</si>
  <si>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</si>
  <si>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</si>
  <si>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</si>
  <si>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</si>
  <si>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</si>
  <si>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</si>
  <si>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</si>
  <si>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</si>
  <si>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</si>
  <si>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</si>
  <si>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</si>
  <si>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</si>
  <si>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</si>
  <si>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</si>
  <si>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</si>
  <si>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</si>
  <si>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</si>
  <si>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</si>
  <si>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</si>
  <si>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</si>
  <si>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</si>
  <si>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</si>
  <si>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</si>
  <si>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</si>
  <si>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</si>
  <si>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</si>
  <si>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</si>
  <si>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</si>
  <si>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</si>
  <si>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</si>
  <si>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</si>
  <si>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</si>
  <si>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</si>
  <si>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</si>
  <si>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</si>
  <si>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</si>
  <si>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</si>
  <si>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</si>
  <si>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</si>
  <si>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</si>
  <si>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</si>
  <si>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</si>
  <si>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</si>
  <si>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</si>
  <si>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</si>
  <si>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</si>
  <si>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</si>
  <si>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</si>
  <si>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</si>
  <si>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</si>
  <si>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</si>
  <si>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</si>
  <si>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</si>
  <si>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</si>
  <si>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</si>
  <si>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</si>
  <si>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</si>
  <si>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</si>
  <si>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</si>
  <si>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</si>
  <si>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</si>
  <si>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</si>
  <si>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</si>
  <si>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</si>
  <si>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</si>
  <si>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</si>
  <si>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</si>
  <si>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</si>
  <si>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</si>
  <si>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</si>
  <si>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</si>
  <si>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</si>
  <si>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</si>
  <si>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</si>
  <si>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</si>
  <si>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</si>
  <si>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</si>
  <si>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</si>
  <si>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</si>
  <si>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</si>
  <si>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</si>
  <si>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</si>
  <si>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</si>
  <si>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</si>
  <si>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</si>
  <si>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</si>
  <si>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</si>
  <si>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</si>
  <si>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</si>
  <si>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</si>
  <si>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</si>
  <si>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</si>
  <si>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</si>
  <si>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</si>
  <si>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</si>
  <si>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</si>
  <si>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</si>
  <si>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</si>
  <si>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</si>
  <si>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</si>
  <si>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</si>
  <si>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</si>
  <si>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</si>
  <si>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</si>
  <si>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</si>
  <si>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</si>
  <si>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</si>
  <si>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</si>
  <si>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</si>
  <si>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</si>
  <si>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</si>
  <si>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</si>
  <si>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</si>
  <si>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</si>
  <si>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</si>
  <si>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</si>
  <si>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</si>
  <si>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</si>
  <si>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</si>
  <si>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</si>
  <si>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</si>
  <si>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</si>
  <si>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</si>
  <si>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</si>
  <si>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</si>
  <si>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</si>
  <si>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</si>
  <si>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</si>
  <si>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</si>
  <si>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</si>
  <si>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</si>
  <si>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</si>
  <si>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</si>
  <si>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</si>
  <si>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</si>
  <si>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</si>
  <si>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</si>
  <si>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</si>
  <si>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</si>
  <si>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</si>
  <si>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</si>
  <si>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</si>
  <si>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</si>
  <si>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</si>
  <si>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</si>
  <si>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</si>
  <si>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</si>
  <si>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</si>
  <si>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</si>
  <si>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</si>
  <si>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</si>
  <si>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</si>
  <si>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</si>
  <si>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</si>
  <si>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</si>
  <si>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</si>
  <si>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</si>
  <si>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</si>
  <si>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</si>
  <si>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</si>
  <si>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</si>
  <si>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</si>
  <si>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</si>
  <si>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</si>
  <si>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</si>
  <si>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</si>
  <si>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</si>
  <si>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</si>
  <si>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</si>
  <si>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</si>
  <si>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</si>
  <si>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</si>
  <si>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</si>
  <si>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</si>
  <si>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</si>
  <si>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</si>
  <si>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</si>
  <si>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</si>
  <si>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</si>
  <si>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</si>
  <si>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</si>
  <si>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</si>
  <si>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</si>
  <si>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</si>
  <si>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</si>
  <si>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</si>
  <si>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</si>
  <si>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</si>
  <si>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</si>
  <si>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</si>
  <si>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</si>
  <si>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</si>
  <si>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</si>
  <si>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</si>
  <si>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</si>
  <si>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</si>
  <si>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</si>
  <si>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</si>
  <si>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</si>
  <si>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</si>
  <si>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</si>
  <si>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</si>
  <si>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</si>
  <si>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</si>
  <si>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</si>
  <si>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</si>
  <si>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</si>
  <si>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</si>
  <si>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</si>
  <si>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</si>
  <si>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</si>
  <si>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</si>
  <si>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</si>
  <si>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</si>
  <si>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</si>
  <si>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</si>
  <si>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</si>
  <si>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</si>
  <si>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</si>
  <si>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</si>
  <si>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</si>
  <si>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</si>
  <si>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</si>
  <si>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</si>
  <si>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</si>
  <si>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</si>
  <si>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</si>
  <si>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</si>
  <si>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</si>
  <si>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</si>
  <si>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</si>
  <si>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</si>
  <si>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</si>
  <si>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</si>
  <si>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</si>
  <si>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</si>
  <si>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</si>
  <si>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</si>
  <si>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</si>
  <si>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</si>
  <si>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</si>
  <si>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</si>
  <si>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</si>
  <si>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</si>
  <si>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</si>
  <si>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</si>
  <si>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</si>
  <si>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</si>
  <si>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</si>
  <si>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</si>
  <si>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</si>
  <si>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</si>
  <si>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</si>
  <si>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</si>
  <si>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</si>
  <si>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</si>
  <si>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</si>
  <si>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</si>
  <si>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</si>
  <si>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</si>
  <si>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</si>
  <si>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</si>
  <si>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</si>
  <si>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</si>
  <si>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</si>
  <si>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</si>
  <si>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</si>
  <si>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</si>
  <si>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</si>
  <si>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</si>
  <si>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</si>
  <si>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</si>
  <si>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</si>
  <si>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</si>
  <si>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</si>
  <si>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</si>
  <si>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</si>
  <si>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</si>
  <si>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</si>
  <si>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</si>
  <si>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</si>
  <si>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</si>
  <si>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</si>
  <si>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</si>
  <si>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</si>
  <si>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</si>
  <si>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</si>
  <si>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</si>
  <si>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</si>
  <si>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</si>
  <si>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</si>
  <si>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</si>
  <si>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</si>
  <si>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</si>
  <si>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</si>
  <si>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</si>
  <si>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</si>
  <si>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</si>
  <si>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</si>
  <si>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</si>
  <si>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</si>
  <si>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</si>
  <si>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</si>
  <si>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</si>
  <si>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</si>
  <si>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</si>
  <si>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</si>
  <si>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</si>
  <si>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</si>
  <si>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</si>
  <si>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</si>
  <si>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</si>
  <si>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</si>
  <si>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</si>
  <si>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</si>
  <si>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</si>
  <si>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</si>
  <si>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</si>
  <si>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</si>
  <si>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</si>
  <si>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</si>
  <si>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</si>
  <si>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</si>
  <si>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</si>
  <si>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</si>
  <si>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</si>
  <si>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</si>
  <si>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</si>
  <si>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</si>
  <si>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</si>
  <si>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</si>
  <si>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</si>
  <si>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</si>
  <si>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</si>
  <si>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</si>
  <si>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</si>
  <si>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</si>
  <si>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</si>
  <si>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</si>
  <si>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</si>
  <si>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</si>
  <si>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</si>
  <si>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</si>
  <si>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</si>
  <si>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</si>
  <si>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</si>
  <si>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</si>
  <si>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</si>
  <si>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</si>
  <si>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</si>
  <si>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</si>
  <si>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</si>
  <si>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</si>
  <si>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</si>
  <si>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</si>
  <si>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</si>
  <si>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</si>
  <si>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</si>
  <si>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</si>
  <si>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</si>
  <si>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</si>
  <si>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</si>
  <si>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</si>
  <si>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</si>
  <si>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</si>
  <si>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</si>
  <si>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</si>
  <si>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</si>
  <si>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</si>
  <si>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</si>
  <si>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</si>
  <si>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</si>
  <si>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</si>
  <si>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</si>
  <si>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</si>
  <si>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</si>
  <si>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</si>
  <si>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</si>
  <si>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</si>
  <si>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</si>
  <si>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</si>
  <si>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</si>
  <si>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</si>
  <si>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</si>
  <si>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</si>
  <si>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</si>
  <si>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</si>
  <si>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</si>
  <si>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</si>
  <si>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</si>
  <si>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</si>
  <si>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</si>
  <si>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</si>
  <si>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</si>
  <si>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</si>
  <si>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</si>
  <si>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</si>
  <si>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</si>
  <si>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</si>
  <si>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</si>
  <si>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</si>
  <si>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</si>
  <si>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</si>
  <si>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</si>
  <si>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</si>
  <si>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</si>
  <si>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</si>
  <si>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</si>
  <si>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</si>
  <si>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</si>
  <si>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</si>
  <si>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</si>
  <si>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</si>
  <si>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</si>
  <si>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</si>
  <si>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</si>
  <si>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</si>
  <si>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</si>
  <si>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</si>
  <si>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</si>
  <si>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</si>
  <si>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</si>
  <si>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</si>
  <si>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</si>
  <si>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</si>
  <si>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</si>
  <si>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</si>
  <si>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</si>
  <si>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</si>
  <si>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</si>
  <si>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</si>
  <si>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</si>
  <si>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</si>
  <si>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</si>
  <si>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</si>
  <si>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</si>
  <si>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</si>
  <si>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</si>
  <si>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</si>
  <si>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</si>
  <si>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</si>
  <si>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</si>
  <si>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</si>
  <si>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</si>
  <si>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</si>
  <si>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</si>
  <si>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</si>
  <si>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</si>
  <si>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</si>
  <si>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</si>
  <si>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</si>
  <si>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</si>
  <si>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</si>
  <si>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</si>
  <si>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</si>
  <si>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</si>
  <si>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</si>
  <si>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</si>
  <si>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</si>
  <si>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</si>
  <si>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</si>
  <si>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</si>
  <si>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</si>
  <si>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</si>
  <si>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</si>
  <si>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</si>
  <si>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</si>
  <si>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</si>
  <si>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</si>
  <si>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</si>
  <si>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</si>
  <si>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</si>
  <si>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</si>
  <si>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</si>
  <si>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</si>
  <si>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</si>
  <si>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</si>
  <si>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</si>
  <si>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</si>
  <si>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</si>
  <si>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</si>
  <si>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</si>
  <si>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</si>
  <si>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</si>
  <si>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</si>
  <si>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</si>
  <si>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</si>
  <si>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</si>
  <si>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</si>
  <si>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</si>
  <si>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</si>
  <si>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</si>
  <si>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</si>
  <si>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</si>
  <si>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</si>
  <si>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</si>
  <si>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</si>
  <si>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</si>
  <si>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</si>
  <si>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</si>
  <si>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</si>
  <si>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</si>
  <si>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</si>
  <si>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</si>
  <si>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</si>
  <si>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</si>
  <si>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</si>
  <si>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</si>
  <si>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</si>
  <si>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</si>
  <si>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</si>
  <si>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</si>
  <si>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</si>
  <si>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</si>
  <si>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</si>
  <si>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</si>
  <si>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</si>
  <si>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</si>
  <si>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</si>
  <si>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</si>
  <si>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</si>
  <si>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</si>
  <si>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</si>
  <si>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</si>
  <si>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</si>
  <si>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</si>
  <si>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</si>
  <si>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</si>
  <si>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</si>
  <si>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</si>
  <si>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</si>
  <si>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</si>
  <si>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</si>
  <si>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</si>
  <si>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</si>
  <si>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</si>
  <si>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</si>
  <si>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</si>
  <si>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</si>
  <si>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</si>
  <si>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</si>
  <si>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</si>
  <si>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</si>
  <si>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</si>
  <si>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</si>
  <si>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</si>
  <si>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</si>
  <si>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</si>
  <si>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</si>
  <si>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</si>
  <si>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</si>
  <si>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</si>
  <si>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</si>
  <si>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</si>
  <si>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</si>
  <si>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</si>
  <si>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</si>
  <si>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</si>
  <si>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</si>
  <si>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</si>
  <si>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</si>
  <si>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</si>
  <si>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</si>
  <si>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</si>
  <si>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</si>
  <si>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</si>
  <si>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</si>
  <si>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</si>
  <si>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</si>
  <si>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</si>
  <si>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</si>
  <si>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</si>
  <si>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</si>
  <si>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</si>
  <si>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</si>
  <si>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</si>
  <si>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</si>
  <si>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</si>
  <si>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</si>
  <si>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</si>
  <si>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</si>
  <si>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</si>
  <si>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</si>
  <si>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</si>
  <si>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</si>
  <si>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</si>
  <si>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</si>
  <si>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</si>
  <si>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</si>
  <si>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</si>
  <si>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</si>
  <si>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</si>
  <si>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</si>
  <si>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</si>
  <si>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</si>
  <si>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</si>
  <si>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</si>
  <si>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</si>
  <si>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</si>
  <si>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</si>
  <si>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</si>
  <si>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</si>
  <si>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</si>
  <si>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</si>
  <si>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</si>
  <si>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</si>
  <si>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</si>
  <si>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</si>
  <si>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</si>
  <si>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</si>
  <si>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</si>
  <si>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</si>
  <si>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</si>
  <si>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</si>
  <si>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</si>
  <si>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</si>
  <si>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</si>
  <si>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</si>
  <si>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</si>
  <si>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</si>
  <si>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</si>
  <si>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</si>
  <si>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</si>
  <si>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</si>
  <si>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</si>
  <si>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</si>
  <si>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</si>
  <si>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</si>
  <si>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</si>
  <si>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</si>
  <si>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</si>
  <si>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</si>
  <si>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</si>
  <si>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</si>
  <si>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</si>
  <si>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</si>
  <si>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</si>
  <si>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</si>
  <si>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</si>
  <si>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</si>
  <si>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</si>
  <si>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</si>
  <si>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</si>
  <si>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</si>
  <si>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</si>
  <si>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</si>
  <si>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</si>
  <si>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</si>
  <si>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</si>
  <si>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</si>
  <si>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</si>
  <si>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</si>
  <si>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</si>
  <si>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</si>
  <si>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</si>
  <si>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</si>
  <si>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</si>
  <si>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</si>
  <si>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</si>
  <si>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</si>
  <si>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</si>
  <si>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</si>
  <si>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</si>
  <si>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</si>
  <si>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</si>
  <si>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</si>
  <si>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</si>
  <si>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</si>
  <si>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</si>
  <si>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</si>
  <si>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</si>
  <si>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</si>
  <si>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</si>
  <si>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</si>
  <si>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</si>
  <si>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</si>
  <si>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</si>
  <si>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</si>
  <si>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</si>
  <si>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</si>
  <si>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</si>
  <si>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</si>
  <si>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</si>
  <si>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</si>
  <si>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</si>
  <si>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</si>
  <si>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</si>
  <si>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</si>
  <si>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</si>
  <si>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</si>
  <si>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</si>
  <si>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</si>
  <si>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</si>
  <si>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</si>
  <si>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</si>
  <si>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</si>
  <si>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</si>
  <si>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</si>
  <si>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</si>
  <si>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</si>
  <si>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</si>
  <si>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</si>
  <si>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</si>
  <si>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</si>
  <si>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</si>
  <si>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</si>
  <si>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</si>
  <si>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</si>
  <si>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</si>
  <si>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</si>
  <si>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</si>
  <si>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</si>
  <si>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</si>
  <si>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</si>
  <si>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</si>
  <si>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</si>
  <si>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</si>
  <si>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</si>
  <si>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</si>
  <si>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</si>
  <si>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</si>
  <si>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</si>
  <si>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</si>
  <si>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</si>
  <si>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</si>
  <si>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</si>
  <si>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</si>
  <si>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</si>
  <si>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</si>
  <si>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</si>
  <si>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</si>
  <si>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</si>
  <si>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</si>
  <si>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</si>
  <si>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</si>
  <si>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</si>
  <si>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</si>
  <si>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</si>
  <si>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</si>
  <si>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</si>
  <si>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</si>
  <si>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</si>
  <si>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</si>
  <si>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</si>
  <si>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</si>
  <si>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</si>
  <si>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</si>
  <si>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</si>
  <si>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</si>
  <si>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</si>
  <si>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</si>
  <si>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</si>
  <si>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</si>
  <si>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</si>
  <si>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</si>
  <si>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</si>
  <si>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</si>
  <si>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</si>
  <si>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</si>
  <si>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</si>
  <si>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</si>
  <si>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</si>
  <si>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</si>
  <si>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</si>
  <si>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</si>
  <si>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</si>
  <si>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</si>
  <si>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</si>
  <si>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</si>
  <si>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</si>
  <si>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</si>
  <si>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</si>
  <si>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</si>
  <si>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</si>
  <si>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</si>
  <si>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</si>
  <si>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</si>
  <si>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</si>
  <si>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</si>
  <si>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</si>
  <si>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</si>
  <si>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</si>
  <si>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</si>
  <si>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</si>
  <si>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</si>
  <si>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</si>
  <si>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</si>
  <si>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</si>
  <si>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</si>
  <si>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</si>
  <si>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</si>
  <si>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</si>
  <si>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</si>
  <si>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</si>
  <si>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</si>
  <si>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</si>
  <si>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</si>
  <si>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</si>
  <si>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</si>
  <si>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</si>
  <si>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</si>
  <si>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</si>
  <si>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</si>
  <si>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</si>
  <si>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</si>
  <si>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</si>
  <si>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</si>
  <si>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</si>
  <si>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</si>
  <si>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</si>
  <si>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</si>
  <si>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</si>
  <si>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</si>
  <si>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</si>
  <si>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</si>
  <si>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</si>
  <si>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</si>
  <si>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</si>
  <si>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</si>
  <si>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</si>
  <si>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</si>
  <si>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</si>
  <si>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</si>
  <si>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</si>
  <si>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</si>
  <si>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</si>
  <si>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</si>
  <si>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</si>
  <si>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</si>
  <si>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</si>
  <si>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</si>
  <si>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</si>
  <si>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</si>
  <si>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</si>
  <si>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</si>
  <si>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</si>
  <si>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</si>
  <si>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</si>
  <si>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</si>
  <si>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</si>
  <si>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</si>
  <si>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</si>
  <si>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</si>
  <si>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</si>
  <si>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</si>
  <si>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</si>
  <si>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</si>
  <si>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</si>
  <si>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</si>
  <si>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</si>
  <si>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</si>
  <si>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</si>
  <si>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</si>
  <si>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</si>
  <si>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</si>
  <si>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</si>
  <si>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</si>
  <si>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</si>
  <si>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</si>
  <si>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</si>
  <si>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</si>
  <si>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</si>
  <si>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</si>
  <si>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</si>
  <si>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</si>
  <si>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</si>
  <si>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</si>
  <si>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</si>
  <si>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</si>
  <si>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</si>
  <si>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</si>
  <si>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</si>
  <si>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</si>
  <si>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</si>
  <si>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</si>
  <si>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</si>
  <si>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</si>
  <si>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</si>
  <si>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</si>
  <si>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</si>
  <si>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</si>
  <si>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</si>
  <si>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</si>
  <si>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</si>
  <si>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</si>
  <si>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</si>
  <si>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</si>
  <si>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</si>
  <si>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</si>
  <si>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</si>
  <si>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</si>
  <si>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</si>
  <si>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</si>
  <si>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</si>
  <si>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</si>
  <si>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</si>
  <si>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</si>
  <si>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</si>
  <si>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</si>
  <si>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</si>
  <si>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</si>
  <si>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</si>
  <si>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</si>
  <si>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</si>
  <si>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</si>
  <si>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</si>
  <si>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</si>
  <si>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</si>
  <si>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</si>
  <si>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</si>
  <si>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</si>
  <si>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</si>
  <si>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</si>
  <si>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</si>
  <si>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</si>
  <si>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</si>
  <si>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</si>
  <si>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</si>
  <si>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</si>
  <si>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</si>
  <si>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</si>
  <si>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</si>
  <si>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</si>
  <si>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</si>
  <si>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</si>
  <si>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</si>
  <si>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</si>
  <si>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</si>
  <si>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</si>
  <si>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</si>
  <si>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</si>
  <si>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</si>
  <si>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</si>
  <si>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</si>
  <si>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</si>
  <si>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</si>
  <si>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</si>
  <si>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</si>
  <si>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</si>
  <si>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</si>
  <si>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</si>
  <si>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</si>
  <si>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</si>
  <si>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</si>
  <si>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</si>
  <si>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</si>
  <si>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</si>
  <si>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</si>
  <si>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</si>
  <si>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</si>
  <si>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</si>
  <si>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</si>
  <si>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</si>
  <si>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</si>
  <si>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</si>
  <si>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</si>
  <si>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</si>
  <si>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</si>
  <si>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</si>
  <si>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</si>
  <si>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</si>
  <si>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</si>
  <si>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</si>
  <si>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</si>
  <si>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</si>
  <si>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</si>
  <si>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</si>
  <si>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</si>
  <si>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</si>
  <si>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</si>
  <si>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</si>
  <si>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</si>
  <si>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</si>
  <si>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</si>
  <si>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</si>
  <si>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</si>
  <si>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</si>
  <si>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</si>
  <si>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</si>
  <si>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</si>
  <si>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</si>
  <si>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</si>
  <si>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</si>
  <si>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</si>
  <si>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</si>
  <si>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</si>
  <si>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</si>
  <si>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</si>
  <si>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</si>
  <si>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</si>
  <si>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</si>
  <si>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</si>
  <si>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</si>
  <si>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</si>
  <si>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</si>
  <si>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</si>
  <si>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</si>
  <si>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</si>
  <si>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</si>
  <si>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</si>
  <si>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</si>
  <si>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</si>
  <si>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</si>
  <si>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</si>
  <si>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</si>
  <si>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</si>
  <si>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</si>
  <si>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</si>
  <si>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</si>
  <si>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</si>
  <si>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</si>
  <si>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</si>
  <si>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</si>
  <si>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</si>
  <si>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</si>
  <si>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</si>
  <si>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</si>
  <si>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</si>
  <si>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</si>
  <si>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</si>
  <si>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</si>
  <si>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</si>
  <si>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</si>
  <si>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</si>
  <si>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</si>
  <si>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</si>
  <si>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</si>
  <si>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</si>
  <si>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</si>
  <si>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</si>
  <si>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</si>
  <si>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</si>
  <si>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</si>
  <si>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</si>
  <si>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</si>
  <si>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</si>
  <si>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</si>
  <si>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</si>
  <si>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</si>
  <si>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</si>
  <si>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</si>
  <si>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</si>
  <si>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</si>
  <si>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</si>
  <si>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</si>
  <si>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</si>
  <si>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</si>
  <si>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</si>
  <si>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</si>
  <si>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</si>
  <si>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</si>
  <si>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</si>
  <si>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</si>
  <si>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</si>
  <si>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</si>
  <si>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</si>
  <si>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</si>
  <si>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</si>
  <si>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</si>
  <si>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</si>
  <si>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</si>
  <si>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</si>
  <si>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</si>
  <si>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</si>
  <si>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</si>
  <si>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</si>
  <si>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</si>
  <si>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</si>
  <si>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</si>
  <si>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</si>
  <si>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</si>
  <si>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</si>
  <si>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</si>
  <si>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</si>
  <si>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</si>
  <si>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</si>
  <si>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</si>
  <si>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</si>
  <si>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</si>
  <si>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</si>
  <si>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</si>
  <si>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</si>
  <si>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</si>
  <si>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</si>
  <si>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</si>
  <si>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</si>
  <si>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</si>
  <si>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</si>
  <si>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</si>
  <si>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</si>
  <si>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</si>
  <si>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</si>
  <si>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</si>
  <si>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</si>
  <si>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</si>
  <si>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</si>
  <si>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</si>
  <si>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</si>
  <si>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</si>
  <si>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</si>
  <si>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</si>
  <si>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</si>
  <si>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</si>
  <si>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</si>
  <si>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</si>
  <si>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</si>
  <si>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</si>
  <si>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</si>
  <si>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</si>
  <si>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</si>
  <si>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</si>
  <si>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</si>
  <si>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</si>
  <si>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</si>
  <si>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</si>
  <si>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</si>
  <si>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</si>
  <si>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</si>
  <si>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</si>
  <si>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</si>
  <si>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</si>
  <si>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</si>
  <si>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</si>
  <si>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</si>
  <si>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</si>
  <si>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</si>
  <si>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</si>
  <si>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</si>
  <si>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</si>
  <si>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</si>
  <si>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</si>
  <si>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</si>
  <si>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</si>
  <si>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</si>
  <si>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</si>
  <si>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</si>
  <si>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</si>
  <si>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</si>
  <si>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</si>
  <si>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</si>
  <si>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</si>
  <si>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</si>
  <si>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</si>
  <si>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</si>
  <si>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</si>
  <si>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</si>
  <si>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</si>
  <si>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</si>
  <si>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</si>
  <si>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</si>
  <si>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</si>
  <si>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</si>
  <si>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</si>
  <si>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</si>
  <si>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</si>
  <si>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</si>
  <si>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</si>
  <si>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</si>
  <si>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</si>
  <si>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</si>
  <si>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</si>
  <si>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</si>
  <si>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</si>
  <si>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</si>
  <si>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</si>
  <si>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</si>
  <si>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</si>
  <si>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</si>
  <si>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</si>
  <si>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</si>
  <si>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</si>
  <si>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</si>
  <si>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</si>
  <si>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</si>
  <si>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</si>
  <si>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</si>
  <si>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</si>
  <si>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</si>
  <si>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</si>
  <si>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</si>
  <si>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</si>
  <si>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</si>
  <si>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</si>
  <si>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</si>
  <si>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</si>
  <si>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</si>
  <si>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</si>
  <si>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</si>
  <si>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</si>
  <si>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</si>
  <si>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</si>
  <si>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</si>
  <si>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</si>
  <si>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</si>
  <si>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</si>
  <si>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</si>
  <si>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</si>
  <si>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</si>
  <si>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</si>
  <si>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</si>
  <si>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</si>
  <si>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</si>
  <si>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</si>
  <si>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</si>
  <si>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</si>
  <si>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</si>
  <si>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</si>
  <si>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</si>
  <si>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</si>
  <si>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</si>
  <si>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</si>
  <si>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</si>
  <si>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</si>
  <si>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</si>
  <si>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</si>
  <si>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</si>
  <si>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</si>
  <si>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</si>
  <si>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</si>
  <si>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</si>
  <si>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</si>
  <si>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</si>
  <si>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</si>
  <si>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</si>
  <si>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</si>
  <si>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</si>
  <si>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</si>
  <si>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</si>
  <si>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</si>
  <si>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</si>
  <si>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</si>
  <si>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</si>
  <si>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</si>
  <si>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</si>
  <si>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</si>
  <si>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</si>
  <si>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</si>
  <si>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</si>
  <si>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</si>
  <si>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</si>
  <si>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</si>
  <si>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</si>
  <si>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</si>
  <si>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</si>
  <si>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</si>
  <si>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</si>
  <si>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</si>
  <si>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</si>
  <si>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</si>
  <si>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</si>
  <si>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</si>
  <si>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</si>
  <si>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</si>
  <si>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</si>
  <si>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</si>
  <si>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</si>
  <si>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</si>
  <si>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</si>
  <si>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</si>
  <si>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</si>
  <si>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</si>
  <si>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</si>
  <si>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</si>
  <si>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</si>
  <si>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</si>
  <si>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</si>
  <si>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</si>
  <si>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</si>
  <si>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</si>
  <si>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</si>
  <si>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</si>
  <si>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</si>
  <si>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</si>
  <si>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</si>
  <si>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</si>
  <si>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</si>
  <si>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</si>
  <si>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</si>
  <si>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</si>
  <si>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</si>
  <si>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</si>
  <si>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</si>
  <si>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</si>
  <si>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</si>
  <si>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</si>
  <si>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</si>
  <si>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</si>
  <si>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</si>
  <si>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</si>
  <si>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</si>
  <si>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</si>
  <si>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</si>
  <si>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</si>
  <si>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</si>
  <si>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</si>
  <si>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</si>
  <si>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</si>
  <si>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</si>
  <si>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</si>
  <si>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</si>
  <si>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</si>
  <si>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</si>
  <si>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</si>
  <si>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</si>
  <si>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</si>
  <si>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</si>
  <si>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</si>
  <si>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</si>
  <si>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</si>
  <si>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</si>
  <si>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</si>
  <si>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</si>
  <si>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</si>
  <si>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</si>
  <si>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</si>
  <si>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</si>
  <si>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</si>
  <si>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</si>
  <si>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</si>
  <si>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</si>
  <si>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</si>
  <si>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</si>
  <si>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</si>
  <si>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</si>
  <si>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</si>
  <si>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</si>
  <si>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</si>
  <si>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</si>
  <si>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</si>
  <si>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</si>
  <si>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</si>
  <si>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</si>
  <si>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</si>
  <si>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</si>
  <si>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</si>
  <si>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</si>
  <si>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</si>
  <si>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</si>
  <si>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</si>
  <si>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</si>
  <si>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</si>
  <si>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</si>
  <si>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</si>
  <si>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</si>
  <si>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</si>
  <si>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</si>
  <si>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</si>
  <si>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</si>
  <si>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</si>
  <si>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</si>
  <si>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</si>
  <si>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</si>
  <si>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</si>
  <si>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</si>
  <si>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</si>
  <si>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</si>
  <si>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</si>
  <si>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</si>
  <si>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</si>
  <si>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</si>
  <si>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</si>
  <si>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</si>
  <si>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</si>
  <si>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</si>
  <si>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</si>
  <si>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</si>
  <si>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</si>
  <si>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</si>
  <si>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</si>
  <si>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</si>
  <si>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</si>
  <si>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</si>
  <si>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</si>
  <si>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</si>
  <si>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</si>
  <si>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</si>
  <si>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</si>
  <si>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</si>
  <si>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</si>
  <si>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</si>
  <si>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</si>
  <si>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</si>
  <si>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</si>
  <si>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</si>
  <si>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</si>
  <si>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</si>
  <si>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</si>
  <si>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</si>
  <si>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</si>
  <si>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</si>
  <si>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</si>
  <si>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</si>
  <si>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</si>
  <si>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</si>
  <si>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</si>
  <si>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</si>
  <si>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</si>
  <si>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</si>
  <si>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</si>
  <si>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</si>
  <si>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</si>
  <si>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</si>
  <si>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</si>
  <si>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</si>
  <si>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</si>
  <si>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</si>
  <si>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</si>
  <si>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</si>
  <si>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</si>
  <si>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</si>
  <si>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</si>
  <si>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</si>
  <si>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</si>
  <si>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</si>
  <si>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</si>
  <si>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</si>
  <si>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</si>
  <si>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</si>
  <si>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</si>
  <si>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</si>
  <si>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</si>
  <si>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</si>
  <si>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</si>
  <si>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</si>
  <si>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</si>
  <si>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</si>
  <si>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</si>
  <si>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</si>
  <si>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</si>
  <si>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</si>
  <si>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</si>
  <si>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</si>
  <si>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</si>
  <si>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</si>
  <si>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</si>
  <si>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</si>
  <si>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</si>
  <si>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</si>
  <si>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</si>
  <si>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</si>
  <si>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</si>
  <si>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</si>
  <si>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</si>
  <si>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</si>
  <si>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</si>
  <si>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</si>
  <si>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</si>
  <si>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</si>
  <si>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</si>
  <si>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</si>
  <si>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</si>
  <si>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</si>
  <si>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</si>
  <si>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</si>
  <si>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</si>
  <si>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</si>
  <si>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</si>
  <si>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</si>
  <si>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</si>
  <si>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</si>
  <si>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</si>
  <si>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</si>
  <si>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</si>
  <si>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</si>
  <si>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</si>
  <si>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</si>
  <si>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</si>
  <si>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</si>
  <si>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</si>
  <si>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</si>
  <si>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</si>
  <si>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</si>
  <si>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</si>
  <si>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</si>
  <si>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</si>
  <si>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</si>
  <si>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</si>
  <si>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</si>
  <si>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</si>
  <si>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</si>
  <si>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</si>
  <si>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</si>
  <si>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</si>
  <si>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</si>
  <si>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</si>
  <si>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</si>
  <si>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</si>
  <si>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</si>
  <si>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</si>
  <si>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</si>
  <si>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</si>
  <si>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</si>
  <si>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</si>
  <si>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</si>
  <si>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</si>
  <si>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</si>
  <si>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</si>
  <si>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</si>
  <si>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</si>
  <si>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</si>
  <si>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</si>
  <si>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</si>
  <si>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</si>
  <si>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</si>
  <si>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</si>
  <si>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</si>
  <si>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</si>
  <si>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</si>
  <si>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</si>
  <si>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</si>
  <si>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</si>
  <si>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</si>
  <si>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</si>
  <si>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</si>
  <si>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</si>
  <si>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</si>
  <si>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</si>
  <si>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</si>
  <si>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</si>
  <si>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</si>
  <si>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</si>
  <si>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</si>
  <si>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</si>
  <si>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</si>
  <si>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</si>
  <si>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</si>
  <si>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</si>
  <si>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</si>
  <si>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</si>
  <si>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</si>
  <si>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</si>
  <si>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</si>
  <si>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</si>
  <si>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</si>
  <si>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</si>
  <si>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</si>
  <si>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</si>
  <si>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</si>
  <si>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</si>
  <si>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</si>
  <si>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</si>
  <si>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</si>
  <si>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</si>
  <si>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</si>
  <si>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</si>
  <si>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</si>
  <si>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</si>
  <si>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</si>
  <si>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</si>
  <si>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</si>
  <si>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</si>
  <si>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</si>
  <si>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</si>
  <si>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</si>
  <si>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</si>
  <si>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</si>
  <si>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</si>
  <si>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</si>
  <si>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</si>
  <si>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</si>
  <si>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</si>
  <si>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</si>
  <si>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</si>
  <si>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</si>
  <si>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</si>
  <si>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</si>
  <si>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</si>
  <si>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</si>
  <si>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</si>
  <si>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</si>
  <si>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</si>
  <si>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</si>
  <si>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</si>
  <si>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</si>
  <si>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</si>
  <si>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</si>
  <si>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</si>
  <si>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</si>
  <si>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</si>
  <si>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</si>
  <si>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</si>
  <si>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</si>
  <si>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</si>
  <si>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</si>
  <si>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</si>
  <si>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</si>
  <si>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</si>
  <si>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</si>
  <si>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</si>
  <si>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</si>
  <si>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</si>
  <si>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</si>
  <si>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</si>
  <si>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</si>
  <si>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</si>
  <si>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</si>
  <si>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</si>
  <si>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</si>
  <si>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</si>
  <si>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</si>
  <si>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</si>
  <si>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</si>
  <si>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</si>
  <si>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</si>
  <si>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</si>
  <si>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</si>
  <si>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</si>
  <si>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</si>
  <si>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</si>
  <si>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</si>
  <si>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</si>
  <si>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</si>
  <si>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</si>
  <si>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</si>
  <si>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</si>
  <si>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</si>
  <si>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</si>
  <si>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</si>
  <si>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</si>
  <si>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</si>
  <si>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</si>
  <si>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</si>
  <si>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</si>
  <si>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</si>
  <si>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</si>
  <si>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</si>
  <si>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</si>
  <si>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</si>
  <si>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</si>
  <si>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</si>
  <si>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</si>
  <si>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</si>
  <si>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</si>
  <si>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</si>
  <si>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</si>
  <si>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</si>
  <si>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</si>
  <si>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</si>
  <si>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</si>
  <si>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</si>
  <si>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</si>
  <si>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</si>
  <si>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</si>
  <si>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</si>
  <si>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</si>
  <si>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</si>
  <si>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</si>
  <si>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</si>
  <si>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</si>
  <si>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</si>
  <si>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</si>
  <si>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</si>
  <si>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</si>
  <si>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</si>
  <si>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</si>
  <si>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</si>
  <si>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</si>
  <si>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</si>
  <si>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</si>
  <si>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</si>
  <si>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</si>
  <si>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</si>
  <si>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</si>
  <si>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</si>
  <si>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</si>
  <si>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</si>
  <si>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</si>
  <si>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</si>
  <si>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</si>
  <si>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</si>
  <si>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</si>
  <si>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</si>
  <si>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</si>
  <si>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</si>
  <si>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</si>
  <si>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</si>
  <si>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</si>
  <si>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</si>
  <si>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</si>
  <si>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</si>
  <si>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</si>
  <si>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</si>
  <si>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</si>
  <si>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</si>
  <si>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</si>
  <si>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</si>
  <si>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</si>
  <si>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</si>
  <si>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</si>
  <si>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</si>
  <si>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</si>
  <si>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</si>
  <si>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</si>
  <si>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</si>
  <si>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</si>
  <si>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</si>
  <si>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</si>
  <si>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</si>
  <si>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</si>
  <si>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</si>
  <si>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</si>
  <si>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</si>
  <si>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</si>
  <si>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</si>
  <si>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</si>
  <si>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</si>
  <si>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</si>
  <si>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</si>
  <si>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</si>
  <si>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</si>
  <si>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</si>
  <si>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</si>
  <si>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</si>
  <si>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</si>
  <si>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</si>
  <si>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</si>
  <si>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</si>
  <si>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</si>
  <si>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</si>
  <si>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</si>
  <si>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</si>
  <si>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</si>
  <si>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</si>
  <si>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</si>
  <si>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</si>
  <si>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</si>
  <si>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</si>
  <si>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</si>
  <si>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</si>
  <si>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</si>
  <si>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</si>
  <si>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</si>
  <si>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</si>
  <si>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</si>
  <si>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</si>
  <si>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</si>
  <si>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</si>
  <si>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</si>
  <si>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</si>
  <si>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</si>
  <si>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</si>
  <si>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</si>
  <si>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</si>
  <si>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</si>
  <si>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</si>
  <si>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</si>
  <si>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</si>
  <si>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</si>
  <si>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</si>
  <si>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</si>
  <si>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</si>
  <si>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</si>
  <si>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</si>
  <si>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</si>
  <si>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</si>
  <si>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</si>
  <si>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</si>
  <si>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</si>
  <si>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</si>
  <si>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</si>
  <si>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</si>
  <si>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</si>
  <si>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</si>
  <si>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</si>
  <si>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</si>
  <si>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</si>
  <si>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</si>
  <si>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</si>
  <si>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</si>
  <si>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</si>
  <si>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</si>
  <si>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</si>
  <si>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</si>
  <si>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</si>
  <si>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</si>
  <si>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</si>
  <si>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</si>
  <si>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</si>
  <si>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</si>
  <si>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</si>
  <si>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</si>
  <si>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</si>
  <si>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</si>
  <si>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</si>
  <si>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</si>
  <si>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</si>
  <si>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</si>
  <si>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</si>
  <si>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</si>
  <si>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</si>
  <si>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</si>
  <si>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</si>
  <si>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</si>
  <si>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</si>
  <si>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</si>
  <si>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</si>
  <si>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</si>
  <si>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</si>
  <si>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</si>
  <si>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</si>
  <si>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</si>
  <si>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</si>
  <si>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</si>
  <si>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</si>
  <si>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</si>
  <si>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</si>
  <si>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</si>
  <si>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</si>
  <si>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</si>
  <si>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</si>
  <si>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</si>
  <si>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</si>
  <si>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</si>
  <si>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</si>
  <si>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</si>
  <si>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</si>
  <si>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</si>
  <si>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</si>
  <si>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</si>
  <si>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</si>
  <si>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</si>
  <si>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</si>
  <si>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</si>
  <si>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</si>
  <si>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</si>
  <si>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</si>
  <si>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</si>
  <si>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</si>
  <si>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</si>
  <si>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</si>
  <si>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</si>
  <si>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</si>
  <si>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</si>
  <si>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</si>
  <si>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</si>
  <si>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</si>
  <si>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</si>
  <si>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</si>
  <si>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</si>
  <si>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</si>
  <si>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</si>
  <si>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</si>
  <si>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</si>
  <si>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</si>
  <si>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</si>
  <si>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</si>
  <si>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</si>
  <si>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</si>
  <si>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</si>
  <si>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</si>
  <si>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</si>
  <si>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</si>
  <si>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</si>
  <si>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</si>
  <si>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</si>
  <si>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</si>
  <si>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</si>
  <si>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</si>
  <si>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</si>
  <si>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</si>
  <si>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</si>
  <si>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</si>
  <si>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</si>
  <si>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</si>
  <si>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</si>
  <si>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</si>
  <si>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</si>
  <si>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</si>
  <si>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</si>
  <si>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</si>
  <si>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</si>
  <si>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</si>
  <si>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</si>
  <si>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</si>
  <si>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</si>
  <si>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</si>
  <si>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</si>
  <si>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</si>
  <si>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</si>
  <si>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</si>
  <si>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</si>
  <si>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</si>
  <si>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</si>
  <si>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</si>
  <si>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</si>
  <si>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</si>
  <si>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</si>
  <si>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</si>
  <si>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</si>
  <si>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</si>
  <si>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</si>
  <si>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</si>
  <si>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</si>
  <si>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</si>
  <si>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</si>
  <si>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</si>
  <si>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</si>
  <si>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</si>
  <si>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</si>
  <si>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</si>
  <si>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</si>
  <si>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</si>
  <si>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</si>
  <si>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</si>
  <si>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</si>
  <si>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</si>
  <si>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</si>
  <si>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</si>
  <si>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</si>
  <si>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</si>
  <si>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</si>
  <si>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</si>
  <si>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</si>
  <si>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</si>
  <si>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</si>
  <si>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</si>
  <si>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</si>
  <si>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</si>
  <si>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</si>
  <si>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</si>
  <si>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</si>
  <si>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</si>
  <si>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</si>
  <si>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</si>
  <si>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</si>
  <si>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</si>
  <si>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</si>
  <si>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</si>
  <si>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</si>
  <si>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</si>
  <si>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</si>
  <si>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</si>
  <si>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</si>
  <si>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</si>
  <si>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</si>
  <si>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</si>
  <si>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</si>
  <si>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</si>
  <si>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</si>
  <si>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</si>
  <si>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</si>
  <si>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</si>
  <si>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</si>
  <si>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</si>
  <si>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</si>
  <si>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</si>
  <si>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</si>
  <si>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</si>
  <si>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</si>
  <si>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</si>
  <si>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</si>
  <si>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</si>
  <si>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</si>
  <si>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</si>
  <si>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</si>
  <si>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</si>
  <si>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</si>
  <si>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</si>
  <si>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</si>
  <si>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</si>
  <si>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</si>
  <si>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</si>
  <si>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</si>
  <si>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</si>
  <si>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</si>
  <si>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</si>
  <si>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</si>
  <si>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</si>
  <si>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</si>
  <si>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</si>
  <si>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</si>
  <si>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</si>
  <si>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</si>
  <si>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</si>
  <si>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</si>
  <si>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</si>
  <si>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</si>
  <si>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</si>
  <si>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</si>
  <si>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</si>
  <si>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</si>
  <si>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</si>
  <si>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</si>
  <si>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</si>
  <si>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</si>
  <si>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</si>
  <si>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</si>
  <si>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</si>
  <si>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</si>
  <si>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</si>
  <si>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</si>
  <si>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</si>
  <si>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</si>
  <si>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</si>
  <si>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</si>
  <si>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</si>
  <si>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</si>
  <si>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</si>
  <si>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</si>
  <si>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</si>
  <si>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</si>
  <si>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</si>
  <si>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</si>
  <si>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</si>
  <si>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</si>
  <si>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</si>
  <si>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</si>
  <si>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</si>
  <si>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</si>
  <si>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</si>
  <si>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</si>
  <si>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</si>
  <si>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</si>
  <si>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</si>
  <si>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</si>
  <si>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</si>
  <si>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</si>
  <si>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</si>
  <si>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</si>
  <si>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</si>
  <si>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</si>
  <si>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</si>
  <si>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</si>
  <si>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</si>
  <si>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</si>
  <si>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</si>
  <si>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</si>
  <si>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</si>
  <si>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</si>
  <si>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</si>
  <si>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</si>
  <si>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</si>
  <si>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</si>
  <si>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</si>
  <si>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</si>
  <si>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</si>
  <si>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</si>
  <si>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</si>
  <si>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</si>
  <si>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</si>
  <si>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</si>
  <si>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</si>
  <si>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</si>
  <si>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</si>
  <si>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</si>
  <si>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</si>
  <si>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</si>
  <si>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</si>
  <si>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</si>
  <si>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</si>
  <si>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</si>
  <si>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</si>
  <si>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</si>
  <si>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</si>
  <si>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</si>
  <si>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</si>
  <si>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</si>
  <si>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</si>
  <si>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</si>
  <si>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</si>
  <si>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</si>
  <si>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</si>
  <si>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</si>
  <si>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</si>
  <si>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</si>
  <si>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</si>
  <si>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</si>
  <si>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</si>
  <si>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</si>
  <si>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</si>
  <si>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</si>
  <si>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</si>
  <si>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</si>
  <si>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</si>
  <si>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</si>
  <si>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</si>
  <si>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</si>
  <si>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</si>
  <si>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</si>
  <si>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</si>
  <si>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</si>
  <si>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</si>
  <si>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</si>
  <si>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</si>
  <si>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</si>
  <si>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</si>
  <si>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</si>
  <si>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</si>
  <si>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</si>
  <si>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</si>
  <si>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</si>
  <si>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</si>
  <si>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</si>
  <si>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</si>
  <si>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</si>
  <si>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</si>
  <si>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</si>
  <si>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</si>
  <si>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</si>
  <si>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</si>
  <si>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</si>
  <si>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</si>
  <si>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</si>
  <si>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</si>
  <si>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</si>
  <si>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</si>
  <si>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</si>
  <si>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</si>
  <si>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</si>
  <si>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</si>
  <si>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</si>
  <si>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</si>
  <si>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</si>
  <si>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</si>
  <si>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</si>
  <si>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</si>
  <si>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</si>
  <si>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</si>
  <si>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</si>
  <si>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</si>
  <si>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</si>
  <si>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</si>
  <si>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</si>
  <si>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</si>
  <si>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</si>
  <si>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</si>
  <si>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</si>
  <si>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</si>
  <si>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</si>
  <si>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</si>
  <si>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</si>
  <si>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</si>
  <si>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</si>
  <si>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</si>
  <si>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</si>
  <si>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</si>
  <si>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</si>
  <si>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</si>
  <si>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</si>
  <si>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</si>
  <si>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</si>
  <si>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</si>
  <si>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</si>
  <si>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</si>
  <si>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</si>
  <si>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</si>
  <si>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</si>
  <si>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</si>
  <si>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</si>
  <si>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</si>
  <si>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</si>
  <si>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</si>
  <si>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</si>
  <si>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</si>
  <si>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</si>
  <si>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</si>
  <si>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</si>
  <si>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</si>
  <si>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</si>
  <si>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</si>
  <si>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</si>
  <si>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</si>
  <si>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</si>
  <si>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</si>
  <si>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</si>
  <si>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</si>
  <si>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</si>
  <si>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</si>
  <si>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</si>
  <si>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</si>
  <si>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</si>
  <si>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</si>
  <si>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</si>
  <si>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</si>
  <si>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</si>
  <si>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</si>
  <si>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</si>
  <si>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</si>
  <si>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</si>
  <si>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</si>
  <si>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</si>
  <si>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</si>
  <si>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</si>
  <si>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</si>
  <si>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</si>
  <si>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</si>
  <si>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</si>
  <si>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</si>
  <si>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</si>
  <si>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</si>
  <si>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</si>
  <si>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</si>
  <si>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</si>
  <si>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</si>
  <si>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</si>
  <si>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</si>
  <si>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</si>
  <si>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</si>
  <si>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</si>
  <si>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</si>
  <si>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</si>
  <si>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</si>
  <si>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</si>
  <si>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</si>
  <si>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</si>
  <si>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</si>
  <si>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</si>
  <si>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</si>
  <si>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</si>
  <si>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</si>
  <si>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</si>
  <si>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</si>
  <si>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</si>
  <si>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</si>
  <si>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</si>
  <si>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</si>
  <si>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</si>
  <si>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</si>
  <si>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</si>
  <si>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</si>
  <si>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</si>
  <si>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</si>
  <si>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</si>
  <si>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</si>
  <si>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</si>
  <si>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</si>
  <si>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</si>
  <si>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</si>
  <si>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</si>
  <si>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</si>
  <si>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</si>
  <si>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</si>
  <si>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</si>
  <si>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</si>
  <si>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</si>
  <si>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</si>
  <si>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</si>
  <si>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</si>
  <si>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</si>
  <si>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</si>
  <si>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</si>
  <si>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</si>
  <si>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</si>
  <si>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</si>
  <si>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</si>
  <si>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</si>
  <si>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</si>
  <si>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</si>
  <si>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</si>
  <si>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</si>
  <si>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</si>
  <si>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</si>
  <si>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</si>
  <si>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</si>
  <si>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</si>
  <si>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</si>
  <si>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</si>
  <si>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</si>
  <si>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</si>
  <si>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</si>
  <si>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</si>
  <si>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</si>
  <si>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</si>
  <si>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</si>
  <si>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</si>
  <si>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</si>
  <si>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</si>
  <si>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</si>
  <si>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</si>
  <si>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</si>
  <si>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</si>
  <si>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</si>
  <si>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</si>
  <si>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</si>
  <si>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</si>
  <si>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</si>
  <si>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</si>
  <si>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</si>
  <si>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</si>
  <si>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</si>
  <si>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</si>
  <si>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</si>
  <si>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</si>
  <si>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</si>
  <si>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</si>
  <si>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</si>
  <si>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</si>
  <si>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</si>
  <si>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</si>
  <si>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</si>
  <si>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</si>
  <si>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</si>
  <si>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</si>
  <si>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</si>
  <si>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</si>
  <si>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</si>
  <si>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</si>
  <si>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</si>
  <si>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</si>
  <si>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</si>
  <si>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</si>
  <si>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</si>
  <si>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</si>
  <si>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</si>
  <si>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</si>
  <si>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</si>
  <si>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</si>
  <si>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</si>
  <si>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</si>
  <si>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</si>
  <si>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</si>
  <si>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</si>
  <si>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</si>
  <si>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</si>
  <si>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</si>
  <si>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</si>
  <si>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</si>
  <si>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</si>
  <si>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</si>
  <si>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</si>
  <si>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</si>
  <si>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</si>
  <si>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</si>
  <si>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</si>
  <si>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</si>
  <si>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</si>
  <si>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</si>
  <si>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</si>
  <si>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</si>
  <si>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</si>
  <si>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</si>
  <si>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</si>
  <si>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</si>
  <si>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</si>
  <si>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</si>
  <si>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</si>
  <si>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</si>
  <si>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</si>
  <si>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</si>
  <si>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</si>
  <si>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</si>
  <si>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</si>
  <si>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</si>
  <si>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</si>
  <si>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</si>
  <si>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</si>
  <si>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</si>
  <si>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</si>
  <si>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</si>
  <si>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</si>
  <si>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</si>
  <si>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</si>
  <si>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</si>
  <si>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</si>
  <si>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</si>
  <si>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</si>
  <si>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</si>
  <si>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</si>
  <si>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</si>
  <si>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</si>
  <si>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</si>
  <si>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</si>
  <si>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</si>
  <si>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</si>
  <si>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</si>
  <si>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</si>
  <si>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</si>
  <si>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</si>
  <si>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</si>
  <si>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</si>
  <si>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</si>
  <si>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</si>
  <si>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</si>
  <si>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</si>
  <si>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</si>
  <si>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</si>
  <si>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</si>
  <si>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</si>
  <si>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</si>
  <si>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</si>
  <si>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</si>
  <si>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</si>
  <si>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</si>
  <si>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</si>
  <si>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</si>
  <si>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</si>
  <si>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</si>
  <si>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</si>
  <si>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</si>
  <si>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</si>
  <si>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</si>
  <si>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</si>
  <si>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</si>
  <si>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</si>
  <si>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</si>
  <si>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</si>
  <si>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</si>
  <si>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</si>
  <si>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</si>
  <si>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</si>
  <si>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</si>
  <si>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</si>
  <si>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</si>
  <si>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</si>
  <si>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</si>
  <si>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</si>
  <si>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</si>
  <si>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</si>
  <si>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</si>
  <si>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</si>
  <si>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</si>
  <si>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</si>
  <si>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</si>
  <si>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</si>
  <si>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</si>
  <si>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</si>
  <si>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</si>
  <si>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</si>
  <si>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</si>
  <si>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</si>
  <si>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</si>
  <si>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</si>
  <si>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</si>
  <si>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</si>
  <si>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</si>
  <si>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</si>
  <si>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</si>
  <si>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</si>
  <si>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</si>
  <si>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</si>
  <si>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</si>
  <si>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</si>
  <si>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</si>
  <si>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</si>
  <si>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</si>
  <si>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</si>
  <si>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</si>
  <si>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</si>
  <si>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</si>
  <si>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</si>
  <si>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</si>
  <si>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</si>
  <si>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</si>
  <si>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</si>
  <si>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</si>
  <si>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</si>
  <si>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</si>
  <si>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</si>
  <si>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</si>
  <si>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</si>
  <si>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</si>
  <si>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</si>
  <si>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</si>
  <si>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</si>
  <si>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</si>
  <si>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</si>
  <si>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</si>
  <si>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</si>
  <si>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</si>
  <si>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</si>
  <si>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</si>
  <si>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</si>
  <si>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</si>
  <si>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</si>
  <si>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</si>
  <si>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</si>
  <si>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</si>
  <si>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</si>
  <si>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</si>
  <si>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</si>
  <si>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</si>
  <si>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</si>
  <si>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</si>
  <si>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</si>
  <si>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</si>
  <si>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</si>
  <si>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</si>
  <si>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</si>
  <si>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</si>
  <si>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</si>
  <si>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</si>
  <si>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</si>
  <si>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</si>
  <si>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</si>
  <si>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</si>
  <si>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</si>
  <si>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</si>
  <si>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</si>
  <si>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</si>
  <si>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</si>
  <si>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</si>
  <si>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</si>
  <si>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</si>
  <si>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</si>
  <si>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</si>
  <si>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</si>
  <si>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</si>
  <si>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</si>
  <si>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</si>
  <si>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</si>
  <si>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</si>
  <si>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</si>
  <si>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</si>
  <si>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</si>
  <si>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</si>
  <si>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</si>
  <si>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</si>
  <si>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</si>
  <si>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</si>
  <si>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</si>
  <si>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</si>
  <si>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</si>
  <si>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</si>
  <si>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</si>
  <si>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</si>
  <si>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</si>
  <si>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</si>
  <si>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</si>
  <si>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</si>
  <si>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</si>
  <si>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</si>
  <si>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</si>
  <si>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</si>
  <si>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</si>
  <si>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</si>
  <si>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</si>
  <si>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</si>
  <si>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</si>
  <si>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</si>
  <si>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</si>
  <si>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</si>
  <si>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</si>
  <si>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</si>
  <si>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</si>
  <si>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</si>
  <si>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</si>
  <si>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</si>
  <si>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</si>
  <si>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</si>
  <si>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</si>
  <si>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</si>
  <si>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</si>
  <si>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</si>
  <si>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</si>
  <si>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</si>
  <si>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</si>
  <si>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</si>
  <si>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</si>
  <si>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</si>
  <si>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</si>
  <si>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</si>
  <si>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</si>
  <si>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</si>
  <si>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</si>
  <si>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</si>
  <si>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</si>
  <si>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</si>
  <si>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</si>
  <si>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</si>
  <si>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</si>
  <si>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</si>
  <si>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</si>
  <si>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</si>
  <si>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</si>
  <si>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</si>
  <si>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</si>
  <si>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</si>
  <si>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</si>
  <si>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</si>
  <si>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</si>
  <si>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</si>
  <si>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</si>
  <si>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</si>
  <si>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</si>
  <si>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</si>
  <si>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</si>
  <si>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</si>
  <si>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</si>
  <si>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</si>
  <si>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</si>
  <si>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</si>
  <si>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</si>
  <si>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</si>
  <si>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</si>
  <si>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</si>
  <si>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</si>
  <si>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</si>
  <si>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</si>
  <si>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</si>
  <si>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</si>
  <si>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</si>
  <si>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</si>
  <si>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</si>
  <si>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</si>
  <si>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</si>
  <si>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</si>
  <si>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</si>
  <si>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</si>
  <si>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</si>
  <si>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</si>
  <si>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</si>
  <si>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</si>
  <si>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</si>
  <si>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</si>
  <si>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</si>
  <si>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</si>
  <si>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</si>
  <si>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</si>
  <si>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</si>
  <si>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</si>
  <si>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</si>
  <si>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</si>
  <si>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</si>
  <si>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</si>
  <si>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</si>
  <si>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</si>
  <si>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</si>
  <si>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</si>
  <si>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</si>
  <si>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</si>
  <si>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</si>
  <si>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</si>
  <si>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</si>
  <si>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</si>
  <si>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</si>
  <si>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</si>
  <si>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</si>
  <si>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</si>
  <si>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</si>
  <si>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</si>
  <si>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</si>
  <si>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</si>
  <si>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</si>
  <si>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</si>
  <si>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</si>
  <si>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</si>
  <si>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</si>
  <si>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</si>
  <si>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</si>
  <si>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</si>
  <si>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</si>
  <si>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</si>
  <si>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</si>
  <si>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</si>
  <si>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</si>
  <si>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</si>
  <si>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</si>
  <si>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</si>
  <si>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</si>
  <si>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</si>
  <si>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</si>
  <si>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</si>
  <si>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</si>
  <si>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</si>
  <si>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</si>
  <si>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</si>
  <si>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</si>
  <si>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</si>
  <si>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</si>
  <si>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</si>
  <si>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</si>
  <si>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</si>
  <si>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</si>
  <si>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</si>
  <si>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</si>
  <si>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</si>
  <si>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</si>
  <si>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</si>
  <si>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</si>
  <si>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</si>
  <si>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</si>
  <si>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</si>
  <si>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</si>
  <si>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</si>
  <si>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</si>
  <si>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</si>
  <si>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</si>
  <si>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</si>
  <si>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</si>
  <si>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</si>
  <si>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</si>
  <si>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</si>
  <si>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</si>
  <si>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</si>
  <si>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</si>
  <si>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</si>
  <si>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</si>
  <si>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</si>
  <si>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</si>
  <si>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</si>
  <si>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</si>
  <si>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</si>
  <si>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</si>
  <si>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</si>
  <si>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</si>
  <si>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</si>
  <si>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</si>
  <si>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</si>
  <si>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</si>
  <si>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</si>
  <si>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</si>
  <si>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</si>
  <si>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</si>
  <si>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</si>
  <si>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</si>
  <si>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</si>
  <si>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</si>
  <si>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</si>
  <si>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</si>
  <si>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</si>
  <si>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</si>
  <si>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</si>
  <si>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</si>
  <si>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</si>
  <si>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</si>
  <si>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</si>
  <si>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</si>
  <si>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</si>
  <si>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</si>
  <si>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</si>
  <si>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</si>
  <si>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</si>
  <si>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</si>
  <si>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</si>
  <si>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</si>
  <si>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</si>
  <si>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</si>
  <si>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</si>
  <si>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</si>
  <si>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</si>
  <si>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</si>
  <si>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</si>
  <si>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</si>
  <si>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</si>
  <si>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</si>
  <si>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</si>
  <si>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</si>
  <si>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</si>
  <si>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</si>
  <si>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</si>
  <si>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</si>
  <si>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</si>
  <si>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</si>
  <si>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</si>
  <si>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</si>
  <si>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</si>
  <si>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</si>
  <si>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</si>
  <si>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</si>
  <si>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</si>
  <si>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</si>
  <si>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</si>
  <si>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</si>
  <si>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</si>
  <si>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</si>
  <si>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</si>
  <si>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</si>
  <si>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</si>
  <si>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</si>
  <si>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</si>
  <si>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</si>
  <si>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</si>
  <si>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</si>
  <si>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</si>
  <si>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</si>
  <si>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</si>
  <si>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</si>
  <si>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</si>
  <si>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</si>
  <si>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</si>
  <si>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</si>
  <si>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</si>
  <si>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</si>
  <si>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</si>
  <si>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</si>
  <si>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</si>
  <si>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</si>
  <si>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</si>
  <si>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</si>
  <si>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</si>
  <si>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</si>
  <si>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</si>
  <si>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</si>
  <si>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</si>
  <si>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</si>
  <si>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</si>
  <si>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</si>
  <si>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</si>
  <si>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</si>
  <si>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</si>
  <si>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</si>
  <si>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</si>
  <si>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</si>
  <si>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</si>
  <si>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</si>
  <si>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</si>
  <si>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</si>
  <si>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</si>
  <si>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</si>
  <si>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</si>
  <si>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</si>
  <si>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</si>
  <si>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</si>
  <si>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</si>
  <si>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</si>
  <si>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</si>
  <si>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</si>
  <si>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</si>
  <si>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</si>
  <si>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</si>
  <si>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</si>
  <si>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</si>
  <si>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</si>
  <si>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</si>
  <si>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</si>
  <si>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</si>
  <si>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</si>
  <si>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</si>
  <si>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</si>
  <si>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</si>
  <si>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</si>
  <si>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</si>
  <si>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</si>
  <si>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</si>
  <si>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</si>
  <si>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</si>
  <si>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</si>
  <si>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</si>
  <si>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</si>
  <si>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</si>
  <si>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</si>
  <si>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</si>
  <si>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</si>
  <si>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</si>
  <si>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</si>
  <si>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</si>
  <si>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</si>
  <si>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</si>
  <si>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</si>
  <si>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</si>
  <si>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</si>
  <si>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</si>
  <si>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</si>
  <si>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</si>
  <si>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</si>
  <si>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</si>
  <si>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</si>
  <si>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</si>
  <si>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</si>
  <si>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</si>
  <si>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</si>
  <si>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</si>
  <si>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</si>
  <si>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</si>
  <si>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</si>
  <si>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</si>
  <si>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</si>
  <si>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</si>
  <si>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</si>
  <si>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</si>
  <si>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</si>
  <si>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</si>
  <si>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</si>
  <si>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</si>
  <si>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</si>
  <si>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</si>
  <si>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</si>
  <si>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</si>
  <si>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</si>
  <si>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</si>
  <si>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</si>
  <si>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</si>
  <si>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</si>
  <si>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</si>
  <si>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</si>
  <si>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</si>
  <si>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</si>
  <si>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</si>
  <si>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</si>
  <si>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</si>
  <si>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</si>
  <si>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</si>
  <si>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</si>
  <si>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</si>
  <si>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</si>
  <si>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</si>
  <si>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</si>
  <si>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</si>
  <si>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</si>
  <si>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</si>
  <si>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</si>
  <si>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</si>
  <si>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</si>
  <si>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</si>
  <si>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</si>
  <si>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</si>
  <si>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</si>
  <si>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</si>
  <si>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</si>
  <si>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</si>
  <si>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</si>
  <si>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</si>
  <si>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</si>
  <si>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</si>
  <si>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</si>
  <si>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</si>
  <si>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</si>
  <si>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</si>
  <si>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</si>
  <si>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</si>
  <si>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</si>
  <si>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</si>
  <si>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</si>
  <si>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</si>
  <si>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</si>
  <si>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</si>
  <si>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</si>
  <si>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</si>
  <si>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</si>
  <si>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</si>
  <si>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</si>
  <si>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</si>
  <si>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</si>
  <si>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</si>
  <si>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</si>
  <si>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</si>
  <si>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</si>
  <si>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</si>
  <si>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</si>
  <si>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</si>
  <si>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</si>
  <si>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</si>
  <si>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</si>
  <si>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</si>
  <si>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</si>
  <si>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</si>
  <si>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</si>
  <si>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</si>
  <si>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</si>
  <si>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</si>
  <si>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</si>
  <si>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</si>
  <si>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</si>
  <si>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</si>
  <si>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</si>
  <si>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</si>
  <si>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</si>
  <si>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</si>
  <si>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</si>
  <si>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</si>
  <si>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</si>
  <si>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</si>
  <si>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</si>
  <si>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</si>
  <si>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</si>
  <si>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</si>
  <si>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</si>
  <si>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</si>
  <si>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</si>
  <si>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</si>
  <si>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</si>
  <si>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</si>
  <si>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</si>
  <si>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</si>
  <si>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</si>
  <si>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</si>
  <si>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</si>
  <si>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</si>
  <si>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</si>
  <si>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</si>
  <si>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</si>
  <si>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</si>
  <si>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</si>
  <si>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</si>
  <si>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</si>
  <si>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</si>
  <si>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</si>
  <si>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</si>
  <si>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</si>
  <si>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</si>
  <si>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</si>
  <si>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</si>
  <si>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</si>
  <si>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</si>
  <si>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</si>
  <si>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</si>
  <si>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</si>
  <si>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</si>
  <si>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</si>
  <si>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</si>
  <si>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</si>
  <si>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</si>
  <si>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</si>
  <si>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</si>
  <si>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</si>
  <si>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</si>
  <si>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</si>
  <si>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</si>
  <si>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</si>
  <si>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</si>
  <si>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</si>
  <si>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</si>
  <si>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</si>
  <si>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</si>
  <si>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</si>
  <si>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</si>
  <si>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</si>
  <si>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</si>
  <si>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</si>
  <si>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</si>
  <si>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</si>
  <si>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</si>
  <si>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</si>
  <si>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</si>
  <si>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</si>
  <si>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</si>
  <si>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</si>
  <si>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</si>
  <si>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</si>
  <si>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</si>
  <si>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</si>
  <si>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</si>
  <si>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</si>
  <si>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</si>
  <si>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</si>
  <si>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</si>
  <si>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</si>
  <si>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</si>
  <si>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</si>
  <si>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</si>
  <si>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</si>
  <si>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</si>
  <si>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</si>
  <si>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</si>
  <si>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</si>
  <si>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</si>
  <si>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</si>
  <si>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</si>
  <si>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</si>
  <si>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</si>
  <si>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</si>
  <si>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</si>
  <si>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</si>
  <si>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</si>
  <si>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</si>
  <si>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</si>
  <si>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</si>
  <si>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</si>
  <si>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</si>
  <si>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</si>
  <si>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</si>
  <si>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</si>
  <si>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</si>
  <si>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</si>
  <si>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</si>
  <si>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</si>
  <si>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</si>
  <si>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</si>
  <si>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</si>
  <si>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</si>
  <si>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</si>
  <si>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</si>
  <si>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</si>
  <si>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</si>
  <si>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</si>
  <si>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</si>
  <si>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</si>
  <si>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</si>
  <si>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</si>
  <si>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</si>
  <si>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</si>
  <si>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</si>
  <si>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</si>
  <si>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</si>
  <si>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</si>
  <si>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</si>
  <si>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</si>
  <si>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</si>
  <si>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</si>
  <si>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</si>
  <si>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</si>
  <si>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</si>
  <si>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</si>
  <si>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</si>
  <si>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</si>
  <si>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</si>
  <si>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</si>
  <si>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</si>
  <si>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</si>
  <si>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</si>
  <si>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</si>
  <si>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</si>
  <si>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</si>
  <si>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</si>
  <si>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</si>
  <si>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</si>
  <si>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</si>
  <si>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</si>
  <si>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</si>
  <si>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</si>
  <si>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</si>
  <si>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</si>
  <si>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</si>
  <si>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</si>
  <si>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</si>
  <si>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</si>
  <si>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</si>
  <si>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</si>
  <si>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</si>
  <si>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</si>
  <si>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</si>
  <si>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</si>
  <si>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</si>
  <si>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</si>
  <si>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</si>
  <si>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</si>
  <si>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</si>
  <si>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</si>
  <si>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</si>
  <si>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</si>
  <si>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</si>
  <si>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</si>
  <si>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</si>
  <si>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</si>
  <si>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</si>
  <si>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</si>
  <si>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</si>
  <si>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</si>
  <si>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</si>
  <si>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</si>
  <si>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</si>
  <si>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</si>
  <si>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</si>
  <si>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</si>
  <si>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</si>
  <si>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</si>
  <si>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</si>
  <si>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</si>
  <si>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</si>
  <si>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</si>
  <si>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</si>
  <si>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</si>
  <si>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</si>
  <si>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</si>
  <si>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</si>
  <si>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</si>
  <si>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</si>
  <si>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</si>
  <si>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</si>
  <si>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</si>
  <si>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</si>
  <si>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</si>
  <si>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</si>
  <si>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</si>
  <si>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</si>
  <si>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</si>
  <si>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</si>
  <si>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</si>
  <si>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</si>
  <si>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</si>
  <si>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</si>
  <si>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</si>
  <si>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</si>
  <si>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</si>
  <si>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</si>
  <si>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</si>
  <si>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</si>
  <si>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</si>
  <si>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</si>
  <si>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</si>
  <si>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</si>
  <si>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</si>
  <si>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</si>
  <si>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</si>
  <si>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</si>
  <si>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</si>
  <si>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</si>
  <si>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</si>
  <si>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</si>
  <si>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</si>
  <si>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</si>
  <si>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</si>
  <si>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</si>
  <si>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</si>
  <si>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</si>
  <si>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</si>
  <si>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</si>
  <si>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</si>
  <si>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</si>
  <si>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</si>
  <si>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</si>
  <si>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</si>
  <si>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</si>
  <si>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</si>
  <si>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</si>
  <si>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</si>
  <si>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</si>
  <si>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</si>
  <si>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</si>
  <si>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</si>
  <si>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</si>
  <si>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</si>
  <si>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</si>
  <si>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</si>
  <si>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</si>
  <si>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</si>
  <si>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</si>
  <si>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</si>
  <si>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</si>
  <si>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</si>
  <si>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</si>
  <si>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</si>
  <si>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</si>
  <si>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</si>
  <si>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</si>
  <si>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</si>
  <si>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</si>
  <si>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</si>
  <si>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</si>
  <si>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</si>
  <si>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</si>
  <si>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</si>
  <si>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</si>
  <si>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</si>
  <si>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</si>
  <si>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</si>
  <si>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</si>
  <si>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</si>
  <si>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</si>
  <si>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</si>
  <si>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</si>
  <si>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</si>
  <si>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</si>
  <si>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</si>
  <si>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</si>
  <si>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</si>
  <si>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</si>
  <si>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</si>
  <si>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</si>
  <si>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</si>
  <si>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</si>
  <si>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</si>
  <si>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</si>
  <si>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</si>
  <si>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</si>
  <si>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</si>
  <si>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</si>
  <si>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</si>
  <si>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</si>
  <si>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</si>
  <si>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</si>
  <si>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</si>
  <si>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</si>
  <si>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</si>
  <si>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</si>
  <si>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</si>
  <si>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</si>
  <si>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</si>
  <si>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</si>
  <si>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</si>
  <si>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</si>
  <si>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</si>
  <si>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</si>
  <si>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</si>
  <si>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</si>
  <si>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</si>
  <si>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</si>
  <si>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</si>
  <si>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</si>
  <si>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</si>
  <si>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</si>
  <si>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</si>
  <si>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</si>
  <si>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</si>
  <si>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</si>
  <si>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</si>
  <si>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</si>
  <si>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</si>
  <si>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</si>
  <si>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</si>
  <si>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</si>
  <si>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</si>
  <si>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</si>
  <si>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</si>
  <si>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</si>
  <si>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</si>
  <si>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</si>
  <si>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</si>
  <si>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</si>
  <si>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</si>
  <si>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</si>
  <si>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</si>
  <si>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</si>
  <si>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</si>
  <si>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</si>
  <si>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</si>
  <si>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</si>
  <si>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</si>
  <si>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</si>
  <si>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</si>
  <si>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</si>
  <si>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</si>
  <si>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</si>
  <si>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</si>
  <si>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</si>
  <si>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</si>
  <si>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</si>
  <si>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</si>
  <si>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</si>
  <si>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</si>
  <si>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</si>
  <si>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</si>
  <si>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</si>
  <si>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</si>
  <si>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</si>
  <si>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</si>
  <si>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</si>
  <si>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</si>
  <si>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</si>
  <si>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</si>
  <si>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</si>
  <si>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</si>
  <si>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</si>
  <si>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</si>
  <si>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</si>
  <si>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</si>
  <si>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</si>
  <si>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</si>
  <si>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</si>
  <si>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</si>
  <si>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</si>
  <si>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</si>
  <si>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</si>
  <si>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</si>
  <si>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</si>
  <si>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</si>
  <si>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</si>
  <si>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</si>
  <si>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</si>
  <si>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</si>
  <si>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</si>
  <si>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</si>
  <si>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</si>
  <si>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</si>
  <si>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</si>
  <si>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</si>
  <si>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</si>
  <si>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</si>
  <si>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</si>
  <si>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</si>
  <si>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</si>
  <si>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</si>
  <si>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</si>
  <si>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</si>
  <si>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</si>
  <si>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</si>
  <si>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</si>
  <si>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</si>
  <si>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</si>
  <si>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</si>
  <si>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</si>
  <si>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</si>
  <si>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</si>
  <si>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</si>
  <si>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</si>
  <si>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</si>
  <si>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</si>
  <si>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</si>
  <si>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</si>
  <si>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</si>
  <si>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</si>
  <si>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</si>
  <si>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</si>
  <si>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</si>
  <si>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</si>
  <si>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</si>
  <si>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</si>
  <si>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</si>
  <si>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</si>
  <si>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</si>
  <si>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</si>
  <si>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</si>
  <si>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</si>
  <si>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</si>
  <si>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</si>
  <si>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</si>
  <si>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</si>
  <si>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</si>
  <si>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</si>
  <si>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</si>
  <si>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</si>
  <si>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</si>
  <si>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</si>
  <si>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</si>
  <si>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</si>
  <si>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</si>
  <si>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</si>
  <si>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</si>
  <si>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</si>
  <si>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</si>
  <si>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</si>
  <si>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</si>
  <si>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</si>
  <si>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</si>
  <si>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</si>
  <si>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</si>
  <si>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</si>
  <si>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</si>
  <si>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</si>
  <si>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</si>
  <si>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</si>
  <si>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</si>
  <si>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</si>
  <si>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</si>
  <si>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</si>
  <si>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</si>
  <si>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</si>
  <si>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</si>
  <si>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</si>
  <si>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</si>
  <si>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</si>
  <si>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</si>
  <si>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</si>
  <si>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</si>
  <si>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</si>
  <si>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</si>
  <si>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</si>
  <si>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</si>
  <si>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</si>
  <si>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</si>
  <si>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</si>
  <si>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</si>
  <si>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</si>
  <si>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</si>
  <si>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</si>
  <si>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</si>
  <si>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</si>
  <si>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</si>
  <si>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</si>
  <si>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</si>
  <si>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</si>
  <si>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</si>
  <si>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</si>
  <si>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</si>
  <si>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</si>
  <si>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</si>
  <si>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</si>
  <si>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</si>
  <si>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</si>
  <si>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</si>
  <si>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</si>
  <si>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</si>
  <si>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</si>
  <si>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</si>
  <si>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</si>
  <si>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</si>
  <si>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</si>
  <si>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</si>
  <si>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</si>
  <si>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</si>
  <si>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</si>
  <si>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</si>
  <si>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</si>
  <si>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</si>
  <si>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</si>
  <si>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</si>
  <si>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</si>
  <si>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</si>
  <si>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</si>
  <si>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</si>
  <si>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</si>
  <si>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</si>
  <si>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</si>
  <si>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</si>
  <si>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</si>
  <si>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</si>
  <si>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</si>
  <si>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</si>
  <si>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</si>
  <si>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</si>
  <si>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</si>
  <si>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</si>
  <si>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</si>
  <si>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</si>
  <si>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</si>
  <si>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</si>
  <si>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</si>
  <si>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</si>
  <si>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</si>
  <si>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</si>
  <si>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</si>
  <si>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</si>
  <si>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</si>
  <si>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</si>
  <si>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</si>
  <si>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</si>
  <si>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</si>
  <si>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</si>
  <si>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</si>
  <si>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</si>
  <si>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</si>
  <si>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</si>
  <si>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</si>
  <si>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</si>
  <si>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</si>
  <si>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</si>
  <si>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</si>
  <si>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</si>
  <si>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</si>
  <si>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</si>
  <si>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</si>
  <si>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</si>
  <si>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</si>
  <si>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</si>
  <si>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</si>
  <si>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</si>
  <si>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</si>
  <si>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</si>
  <si>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</si>
  <si>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</si>
  <si>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</si>
  <si>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</si>
  <si>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</si>
  <si>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</si>
  <si>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</si>
  <si>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</si>
  <si>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</si>
  <si>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</si>
  <si>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</si>
  <si>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</si>
  <si>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</si>
  <si>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</si>
  <si>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</si>
  <si>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</si>
  <si>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</si>
  <si>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</si>
  <si>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</si>
  <si>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</si>
  <si>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</si>
  <si>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</si>
  <si>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</si>
  <si>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</si>
  <si>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</si>
  <si>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</si>
  <si>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</si>
  <si>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</si>
  <si>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</si>
  <si>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</si>
  <si>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</si>
  <si>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</si>
  <si>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</si>
  <si>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</si>
  <si>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</si>
  <si>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</si>
  <si>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</si>
  <si>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</si>
  <si>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</si>
  <si>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</si>
  <si>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</si>
  <si>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</si>
  <si>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</si>
  <si>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</si>
  <si>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</si>
  <si>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</si>
  <si>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</si>
  <si>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</si>
  <si>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</si>
  <si>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</si>
  <si>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</si>
  <si>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</si>
  <si>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</si>
  <si>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</si>
  <si>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</si>
  <si>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</si>
  <si>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</si>
  <si>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</si>
  <si>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</si>
  <si>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</si>
  <si>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</si>
  <si>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</si>
  <si>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</si>
  <si>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</si>
  <si>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</si>
  <si>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</si>
  <si>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</si>
  <si>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</si>
  <si>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</si>
  <si>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</si>
  <si>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</si>
  <si>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</si>
  <si>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</si>
  <si>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</si>
  <si>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</si>
  <si>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</si>
  <si>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</si>
  <si>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</si>
  <si>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</si>
  <si>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</si>
  <si>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</si>
  <si>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</si>
  <si>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</si>
  <si>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</si>
  <si>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</si>
  <si>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</si>
  <si>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</si>
  <si>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</si>
  <si>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</si>
  <si>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</si>
  <si>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</si>
  <si>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</si>
  <si>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</si>
  <si>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</si>
  <si>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</si>
  <si>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</si>
  <si>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</si>
  <si>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</si>
  <si>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</si>
  <si>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</si>
  <si>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</si>
  <si>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</si>
  <si>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</si>
  <si>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</si>
  <si>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</si>
  <si>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</si>
  <si>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</si>
  <si>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</si>
  <si>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</si>
  <si>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</si>
  <si>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</si>
  <si>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</si>
  <si>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</si>
  <si>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</si>
  <si>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</si>
  <si>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</si>
  <si>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</si>
  <si>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</si>
  <si>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</si>
  <si>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</si>
  <si>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</si>
  <si>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</si>
  <si>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</si>
  <si>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</si>
  <si>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</si>
  <si>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</si>
  <si>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</si>
  <si>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</si>
  <si>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</si>
  <si>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</si>
  <si>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</si>
  <si>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</si>
  <si>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</si>
  <si>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</si>
  <si>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</si>
  <si>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</si>
  <si>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</si>
  <si>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</si>
  <si>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</si>
  <si>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</si>
  <si>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</si>
  <si>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</si>
  <si>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</si>
  <si>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</si>
  <si>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</si>
  <si>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</si>
  <si>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</si>
  <si>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</si>
  <si>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</si>
  <si>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</si>
  <si>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</si>
  <si>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</si>
  <si>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</si>
  <si>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</si>
  <si>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</si>
  <si>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</si>
  <si>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</si>
  <si>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</si>
  <si>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</si>
  <si>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</si>
  <si>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</si>
  <si>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</si>
  <si>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</si>
  <si>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</si>
  <si>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</si>
  <si>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</si>
  <si>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</si>
  <si>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</si>
  <si>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</si>
  <si>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</si>
  <si>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</si>
  <si>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</si>
  <si>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</si>
  <si>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</si>
  <si>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</si>
  <si>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</si>
  <si>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</si>
  <si>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</si>
  <si>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</si>
  <si>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</si>
  <si>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</si>
  <si>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</si>
  <si>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</si>
  <si>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</si>
  <si>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</si>
  <si>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</si>
  <si>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</si>
  <si>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</si>
  <si>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</si>
  <si>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</si>
  <si>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</si>
  <si>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</si>
  <si>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</si>
  <si>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</si>
  <si>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</si>
  <si>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</si>
  <si>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</si>
  <si>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</si>
  <si>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</si>
  <si>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</si>
  <si>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</si>
  <si>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</si>
  <si>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</si>
  <si>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</si>
  <si>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</si>
  <si>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</si>
  <si>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</si>
  <si>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</si>
  <si>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</si>
  <si>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</si>
  <si>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</si>
  <si>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</si>
  <si>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</si>
  <si>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</si>
  <si>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</si>
  <si>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</si>
  <si>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</si>
  <si>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</si>
  <si>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</si>
  <si>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</si>
  <si>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</si>
  <si>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</si>
  <si>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</si>
  <si>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</si>
  <si>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</si>
  <si>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</si>
  <si>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</si>
  <si>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</si>
  <si>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</si>
  <si>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</si>
  <si>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</si>
  <si>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</si>
  <si>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</si>
  <si>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</si>
  <si>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</si>
  <si>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</si>
  <si>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</si>
  <si>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</si>
  <si>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</si>
  <si>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</si>
  <si>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</si>
  <si>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</si>
  <si>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</si>
  <si>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</si>
  <si>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</si>
  <si>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</si>
  <si>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</si>
  <si>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</si>
  <si>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</si>
  <si>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</si>
  <si>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</si>
  <si>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</si>
  <si>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</si>
  <si>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</si>
  <si>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</si>
  <si>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</si>
  <si>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</si>
  <si>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</si>
  <si>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</si>
  <si>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</si>
  <si>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</si>
  <si>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</si>
  <si>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</si>
  <si>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</si>
  <si>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</si>
  <si>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</si>
  <si>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</si>
  <si>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</si>
  <si>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</si>
  <si>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</si>
  <si>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</si>
  <si>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</si>
  <si>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</si>
  <si>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</si>
  <si>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</si>
  <si>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</si>
  <si>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</si>
  <si>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</si>
  <si>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</si>
  <si>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</si>
  <si>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</si>
  <si>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</si>
  <si>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</si>
  <si>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</si>
  <si>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</si>
  <si>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</si>
  <si>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</si>
  <si>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</si>
  <si>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</si>
  <si>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</si>
  <si>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</si>
  <si>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</si>
  <si>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</si>
  <si>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</si>
  <si>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</si>
  <si>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</si>
  <si>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</si>
  <si>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</si>
  <si>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</si>
  <si>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</si>
  <si>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</si>
  <si>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</si>
  <si>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</si>
  <si>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</si>
  <si>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</si>
  <si>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</si>
  <si>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</si>
  <si>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</si>
  <si>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</si>
  <si>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</si>
  <si>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</si>
  <si>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</si>
  <si>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</si>
  <si>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</si>
  <si>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</si>
  <si>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</si>
  <si>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</si>
  <si>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</si>
  <si>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</si>
  <si>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</si>
  <si>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</si>
  <si>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</si>
  <si>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</si>
  <si>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</si>
  <si>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</si>
  <si>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</si>
  <si>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</si>
  <si>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</si>
  <si>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</si>
  <si>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</si>
  <si>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</si>
  <si>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</si>
  <si>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</si>
  <si>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</si>
  <si>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</si>
  <si>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</si>
  <si>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</si>
  <si>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</si>
  <si>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</si>
  <si>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</si>
  <si>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</si>
  <si>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</si>
  <si>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</si>
  <si>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</si>
  <si>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</si>
  <si>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</si>
  <si>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</si>
  <si>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</si>
  <si>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</si>
  <si>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</si>
  <si>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</si>
  <si>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</si>
  <si>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</si>
  <si>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</si>
  <si>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</si>
  <si>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</si>
  <si>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</si>
  <si>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</si>
  <si>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</si>
  <si>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</si>
  <si>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</si>
  <si>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</si>
  <si>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</si>
  <si>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</si>
  <si>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</si>
  <si>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</si>
  <si>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</si>
  <si>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</si>
  <si>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</si>
  <si>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</si>
  <si>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</si>
  <si>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</si>
  <si>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</si>
  <si>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</si>
  <si>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</si>
  <si>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</si>
  <si>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</si>
  <si>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</si>
  <si>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</si>
  <si>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</si>
  <si>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</si>
  <si>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</si>
  <si>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</si>
  <si>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</si>
  <si>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</si>
  <si>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</si>
  <si>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</si>
  <si>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</si>
  <si>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</si>
  <si>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</si>
  <si>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</si>
  <si>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</si>
  <si>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</si>
  <si>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</si>
  <si>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</si>
  <si>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</si>
  <si>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</si>
  <si>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</si>
  <si>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</si>
  <si>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</si>
  <si>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</si>
  <si>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</si>
  <si>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</si>
  <si>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</si>
  <si>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</si>
  <si>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</si>
  <si>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</si>
  <si>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</si>
  <si>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</si>
  <si>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</si>
  <si>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</si>
  <si>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</si>
  <si>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</si>
  <si>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</si>
  <si>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</si>
  <si>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</si>
  <si>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</si>
  <si>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</si>
  <si>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</si>
  <si>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</si>
  <si>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</si>
  <si>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</si>
  <si>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</si>
  <si>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</si>
  <si>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</si>
  <si>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</si>
  <si>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</si>
  <si>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</si>
  <si>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</si>
  <si>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</si>
  <si>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</si>
  <si>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</si>
  <si>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</si>
  <si>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</si>
  <si>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</si>
  <si>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</si>
  <si>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</si>
  <si>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</si>
  <si>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</si>
  <si>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</si>
  <si>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</si>
  <si>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</si>
  <si>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</si>
  <si>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</si>
  <si>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</si>
  <si>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</si>
  <si>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</si>
  <si>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</si>
  <si>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</si>
  <si>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</si>
  <si>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</si>
  <si>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</si>
  <si>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</si>
  <si>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</si>
  <si>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</si>
  <si>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</si>
  <si>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</si>
  <si>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</si>
  <si>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</si>
  <si>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</si>
  <si>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</si>
  <si>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</si>
  <si>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</si>
  <si>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</si>
  <si>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</si>
  <si>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</si>
  <si>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</si>
  <si>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</si>
  <si>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</si>
  <si>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</si>
  <si>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</si>
  <si>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</si>
  <si>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</si>
  <si>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</si>
  <si>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</si>
  <si>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</si>
  <si>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</si>
  <si>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</si>
  <si>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</si>
  <si>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</si>
  <si>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</si>
  <si>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</si>
  <si>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</si>
  <si>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</si>
  <si>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</si>
  <si>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</si>
  <si>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</si>
  <si>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</si>
  <si>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</si>
  <si>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</si>
  <si>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</si>
  <si>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</si>
  <si>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</si>
  <si>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</si>
  <si>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</si>
  <si>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</si>
  <si>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</si>
  <si>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</si>
  <si>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</si>
  <si>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</si>
  <si>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</si>
  <si>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</si>
  <si>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</si>
  <si>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</si>
  <si>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</si>
  <si>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</si>
  <si>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</si>
  <si>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</si>
  <si>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</si>
  <si>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</si>
  <si>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</si>
  <si>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</si>
  <si>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</si>
  <si>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</si>
  <si>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</si>
  <si>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</si>
  <si>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</si>
  <si>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</si>
  <si>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</si>
  <si>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</si>
  <si>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</si>
  <si>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</si>
  <si>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</si>
  <si>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</si>
  <si>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</si>
  <si>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</si>
  <si>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</si>
  <si>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</si>
  <si>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</si>
  <si>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</si>
  <si>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</si>
  <si>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</si>
  <si>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</si>
  <si>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</si>
  <si>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</si>
  <si>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</si>
  <si>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</si>
  <si>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</si>
  <si>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</si>
  <si>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</si>
  <si>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</si>
  <si>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</si>
  <si>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</si>
  <si>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</si>
  <si>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</si>
  <si>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</si>
  <si>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</si>
  <si>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</si>
  <si>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</si>
  <si>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</si>
  <si>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</si>
  <si>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</si>
  <si>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</si>
  <si>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</si>
  <si>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</si>
  <si>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</si>
  <si>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</si>
  <si>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</si>
  <si>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</si>
  <si>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</si>
  <si>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</si>
  <si>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</si>
  <si>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</si>
  <si>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</si>
  <si>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</si>
  <si>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</si>
  <si>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</si>
  <si>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</si>
  <si>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</si>
  <si>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</si>
  <si>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</si>
  <si>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</si>
  <si>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</si>
  <si>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</si>
  <si>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</si>
  <si>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</si>
  <si>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</si>
  <si>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</si>
  <si>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</si>
  <si>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</si>
  <si>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</si>
  <si>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</si>
  <si>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</si>
  <si>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</si>
  <si>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</si>
  <si>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</si>
  <si>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</si>
  <si>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</si>
  <si>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</si>
  <si>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</si>
  <si>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</si>
  <si>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</si>
  <si>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</si>
  <si>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</si>
  <si>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</si>
  <si>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</si>
  <si>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</si>
  <si>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</si>
  <si>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</si>
  <si>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</si>
  <si>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</si>
  <si>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</si>
  <si>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</si>
  <si>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</si>
  <si>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</si>
  <si>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</si>
  <si>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</si>
  <si>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</si>
  <si>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</si>
  <si>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</si>
  <si>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</si>
  <si>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</si>
  <si>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</si>
  <si>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</si>
  <si>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</si>
  <si>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</si>
  <si>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</si>
  <si>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</si>
  <si>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</si>
  <si>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</si>
  <si>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</si>
  <si>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</si>
  <si>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</si>
  <si>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</si>
  <si>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</si>
  <si>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</si>
  <si>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</si>
  <si>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</si>
  <si>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</si>
  <si>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</si>
  <si>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</si>
  <si>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</si>
  <si>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</si>
  <si>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</si>
  <si>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</si>
  <si>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</si>
  <si>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</si>
  <si>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</si>
  <si>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</si>
  <si>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</si>
  <si>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</si>
  <si>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</si>
  <si>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</si>
  <si>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</si>
  <si>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</si>
  <si>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</si>
  <si>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</si>
  <si>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</si>
  <si>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</si>
  <si>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</si>
  <si>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</si>
  <si>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</si>
  <si>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</si>
  <si>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</si>
  <si>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</si>
  <si>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</si>
  <si>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</si>
  <si>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</si>
  <si>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</si>
  <si>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</si>
  <si>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</si>
  <si>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</si>
  <si>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</si>
  <si>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</si>
  <si>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</si>
  <si>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</si>
  <si>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</si>
  <si>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</si>
  <si>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</si>
  <si>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</si>
  <si>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</si>
  <si>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</si>
  <si>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</si>
  <si>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</si>
  <si>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</si>
  <si>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</si>
  <si>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</si>
  <si>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</si>
  <si>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</si>
  <si>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</si>
  <si>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</si>
  <si>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</si>
  <si>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</si>
  <si>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</si>
  <si>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</si>
  <si>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</si>
  <si>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</si>
  <si>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</si>
  <si>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</si>
  <si>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</si>
  <si>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</si>
  <si>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</si>
  <si>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</si>
  <si>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</si>
  <si>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</si>
  <si>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</si>
  <si>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</si>
  <si>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</si>
  <si>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</si>
  <si>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</si>
  <si>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</si>
  <si>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</si>
  <si>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</si>
  <si>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</si>
  <si>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</si>
  <si>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</si>
  <si>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</si>
  <si>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</si>
  <si>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</si>
  <si>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</si>
  <si>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</si>
  <si>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</si>
  <si>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</si>
  <si>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</si>
  <si>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</si>
  <si>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</si>
  <si>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</si>
  <si>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</si>
  <si>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</si>
  <si>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</si>
  <si>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</si>
  <si>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</si>
  <si>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</si>
  <si>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</si>
  <si>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</si>
  <si>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</si>
  <si>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</si>
  <si>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</si>
  <si>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</si>
  <si>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</si>
  <si>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</si>
  <si>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</si>
  <si>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</si>
  <si>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</si>
  <si>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</si>
  <si>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</si>
  <si>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</si>
  <si>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</si>
  <si>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</si>
  <si>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</si>
  <si>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</si>
  <si>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</si>
  <si>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</si>
  <si>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</si>
  <si>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</si>
  <si>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</si>
  <si>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</si>
  <si>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</si>
  <si>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</si>
  <si>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</si>
  <si>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</si>
  <si>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</si>
  <si>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</si>
  <si>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</si>
  <si>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</si>
  <si>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</si>
  <si>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</si>
  <si>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</si>
  <si>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</si>
  <si>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</si>
  <si>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</si>
  <si>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</si>
  <si>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</si>
  <si>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</si>
  <si>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</si>
  <si>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</si>
  <si>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</si>
  <si>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</si>
  <si>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</si>
  <si>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</si>
  <si>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</si>
  <si>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</si>
  <si>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</si>
  <si>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</si>
  <si>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</si>
  <si>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</si>
  <si>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</si>
  <si>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</si>
  <si>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</si>
  <si>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</si>
  <si>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</si>
  <si>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</si>
  <si>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</si>
  <si>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</si>
  <si>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</si>
  <si>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</si>
  <si>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</si>
  <si>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</si>
  <si>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</si>
  <si>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</si>
  <si>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</si>
  <si>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</si>
  <si>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</si>
  <si>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</si>
  <si>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</si>
  <si>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</si>
  <si>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</si>
  <si>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</si>
  <si>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</si>
  <si>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</si>
  <si>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</si>
  <si>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</si>
  <si>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</si>
  <si>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</si>
  <si>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</si>
  <si>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</si>
  <si>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</si>
  <si>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</si>
  <si>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</si>
  <si>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</si>
  <si>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</si>
  <si>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</si>
  <si>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</si>
  <si>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</si>
  <si>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</si>
  <si>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</si>
  <si>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</si>
  <si>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</si>
  <si>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</si>
  <si>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</si>
  <si>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</si>
  <si>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</si>
  <si>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</si>
  <si>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</si>
  <si>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</si>
  <si>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</si>
  <si>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</si>
  <si>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</si>
  <si>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</si>
  <si>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</si>
  <si>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</si>
  <si>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</si>
  <si>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</si>
  <si>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</si>
  <si>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</si>
  <si>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</si>
  <si>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</si>
  <si>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</si>
  <si>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</si>
  <si>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</si>
  <si>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</si>
  <si>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</si>
  <si>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</si>
  <si>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</si>
  <si>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</si>
  <si>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</si>
  <si>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</si>
  <si>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</si>
  <si>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</si>
  <si>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</si>
  <si>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</si>
  <si>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</si>
  <si>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</si>
  <si>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</si>
  <si>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</si>
  <si>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</si>
  <si>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</si>
  <si>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</si>
  <si>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</si>
  <si>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</si>
  <si>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</si>
  <si>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</si>
  <si>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</si>
  <si>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</si>
  <si>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</si>
  <si>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</si>
  <si>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</si>
  <si>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</si>
  <si>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</si>
  <si>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</si>
  <si>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</si>
  <si>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</si>
  <si>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</si>
  <si>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</si>
  <si>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</si>
  <si>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</si>
  <si>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</si>
  <si>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</si>
  <si>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</si>
  <si>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</si>
  <si>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</si>
  <si>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</si>
  <si>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</si>
  <si>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</si>
  <si>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</si>
  <si>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</si>
  <si>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</si>
  <si>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</si>
  <si>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</si>
  <si>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</si>
  <si>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</si>
  <si>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</si>
  <si>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</si>
  <si>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</si>
  <si>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</si>
  <si>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</si>
  <si>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</si>
  <si>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</si>
  <si>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</si>
  <si>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</si>
  <si>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</si>
  <si>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</si>
  <si>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</si>
  <si>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</si>
  <si>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</si>
  <si>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</si>
  <si>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</si>
  <si>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</si>
  <si>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</si>
  <si>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</si>
  <si>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</si>
  <si>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</si>
  <si>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</si>
  <si>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</si>
  <si>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</si>
  <si>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</si>
  <si>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</si>
  <si>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</si>
  <si>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</si>
  <si>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</si>
  <si>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</si>
  <si>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</si>
  <si>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</si>
  <si>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</si>
  <si>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</si>
  <si>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</si>
  <si>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</si>
  <si>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</si>
  <si>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</si>
  <si>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</si>
  <si>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</si>
  <si>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</si>
  <si>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</si>
  <si>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</si>
  <si>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</si>
  <si>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</si>
  <si>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</si>
  <si>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</si>
  <si>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</si>
  <si>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</si>
  <si>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</si>
  <si>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</si>
  <si>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</si>
  <si>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</si>
  <si>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</si>
  <si>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</si>
  <si>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</si>
  <si>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</si>
  <si>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</si>
  <si>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</si>
  <si>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</si>
  <si>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</si>
  <si>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</si>
  <si>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</si>
  <si>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</si>
  <si>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</si>
  <si>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</si>
  <si>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</si>
  <si>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</si>
  <si>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</si>
  <si>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</si>
  <si>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</si>
  <si>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</si>
  <si>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</si>
  <si>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</si>
  <si>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</si>
  <si>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</si>
  <si>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</si>
  <si>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</si>
  <si>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</si>
  <si>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</si>
  <si>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</si>
  <si>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</si>
  <si>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</si>
  <si>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</si>
  <si>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</si>
  <si>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</si>
  <si>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</si>
  <si>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</si>
  <si>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</si>
  <si>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</si>
  <si>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</si>
  <si>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</si>
  <si>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</si>
  <si>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</si>
  <si>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</si>
  <si>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</si>
  <si>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</si>
  <si>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</si>
  <si>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</si>
  <si>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</si>
  <si>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</si>
  <si>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</si>
  <si>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</si>
  <si>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</si>
  <si>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</si>
  <si>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</si>
  <si>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</si>
  <si>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</si>
  <si>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</si>
  <si>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</si>
  <si>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</si>
  <si>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</si>
  <si>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</si>
  <si>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</si>
  <si>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</si>
  <si>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</si>
  <si>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</si>
  <si>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</si>
  <si>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</si>
  <si>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</si>
  <si>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</si>
  <si>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</si>
  <si>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</si>
  <si>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</si>
  <si>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</si>
  <si>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</si>
  <si>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</si>
  <si>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</si>
  <si>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</si>
  <si>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</si>
  <si>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</si>
  <si>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</si>
  <si>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</si>
  <si>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</si>
  <si>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</si>
  <si>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</si>
  <si>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</si>
  <si>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</si>
  <si>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</si>
  <si>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</si>
  <si>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</si>
  <si>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</si>
  <si>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</si>
  <si>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</si>
  <si>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</si>
  <si>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</si>
  <si>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</si>
  <si>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</si>
  <si>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</si>
  <si>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</si>
  <si>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</si>
  <si>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</si>
  <si>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</si>
  <si>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</si>
  <si>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</si>
  <si>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</si>
  <si>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</si>
  <si>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</si>
  <si>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</si>
  <si>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</si>
  <si>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</si>
  <si>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</si>
  <si>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</si>
  <si>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</si>
  <si>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</si>
  <si>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</si>
  <si>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</si>
  <si>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</si>
  <si>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</si>
  <si>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</si>
  <si>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</si>
  <si>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</si>
  <si>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</si>
  <si>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</si>
  <si>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</si>
  <si>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</si>
  <si>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</si>
  <si>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</si>
  <si>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</si>
  <si>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</si>
  <si>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</si>
  <si>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</si>
  <si>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</si>
  <si>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</si>
  <si>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</si>
  <si>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</si>
  <si>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</si>
  <si>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</si>
  <si>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</si>
  <si>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</si>
  <si>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</si>
  <si>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</si>
  <si>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</si>
  <si>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</si>
  <si>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</si>
  <si>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</si>
  <si>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</si>
  <si>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</si>
  <si>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</si>
  <si>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</si>
  <si>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</si>
  <si>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</si>
  <si>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</si>
  <si>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</si>
  <si>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</si>
  <si>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</si>
  <si>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</si>
  <si>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</si>
  <si>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</si>
  <si>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</si>
  <si>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</si>
  <si>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</si>
  <si>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</si>
  <si>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</si>
  <si>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</si>
  <si>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</si>
  <si>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</si>
  <si>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</si>
  <si>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</si>
  <si>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</si>
  <si>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</si>
  <si>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</si>
  <si>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</si>
  <si>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</si>
  <si>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</si>
  <si>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</si>
  <si>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</si>
  <si>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</si>
  <si>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</si>
  <si>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</si>
  <si>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</si>
  <si>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</si>
  <si>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</si>
  <si>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</si>
  <si>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</si>
  <si>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</si>
  <si>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</si>
  <si>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</si>
  <si>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</si>
  <si>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</si>
  <si>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</si>
  <si>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</si>
  <si>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</si>
  <si>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</si>
  <si>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</si>
  <si>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</si>
  <si>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</si>
  <si>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</si>
  <si>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</si>
  <si>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</si>
  <si>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</si>
  <si>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</si>
  <si>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</si>
  <si>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</si>
  <si>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</si>
  <si>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</si>
  <si>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</si>
  <si>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</si>
  <si>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</si>
  <si>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</si>
  <si>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</si>
  <si>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</si>
  <si>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</si>
  <si>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</si>
  <si>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</si>
  <si>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</si>
  <si>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</si>
  <si>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</si>
  <si>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</si>
  <si>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</si>
  <si>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</si>
  <si>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</si>
  <si>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</si>
  <si>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</si>
  <si>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</si>
  <si>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</si>
  <si>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</si>
  <si>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</si>
  <si>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</si>
  <si>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</si>
  <si>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</si>
  <si>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</si>
  <si>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</si>
  <si>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</si>
  <si>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</si>
  <si>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</si>
  <si>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</si>
  <si>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</si>
  <si>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</si>
  <si>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</si>
  <si>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</si>
  <si>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</si>
  <si>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</si>
  <si>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</si>
  <si>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</si>
  <si>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</si>
  <si>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</si>
  <si>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</si>
  <si>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</si>
  <si>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</si>
  <si>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</si>
  <si>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</si>
  <si>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</si>
  <si>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</si>
  <si>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</si>
  <si>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</si>
  <si>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</si>
  <si>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</si>
  <si>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</si>
  <si>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</si>
  <si>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</si>
  <si>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</si>
  <si>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</si>
  <si>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</si>
  <si>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</si>
  <si>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</si>
  <si>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</si>
  <si>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</si>
  <si>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</si>
  <si>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</si>
  <si>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</si>
  <si>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</si>
  <si>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</si>
  <si>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</si>
  <si>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</si>
  <si>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</si>
  <si>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</si>
  <si>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</si>
  <si>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</si>
  <si>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</si>
  <si>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</si>
  <si>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</si>
  <si>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</si>
  <si>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</si>
  <si>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</si>
  <si>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</si>
  <si>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</si>
  <si>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</si>
  <si>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</si>
  <si>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</si>
  <si>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</si>
  <si>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</si>
  <si>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</si>
  <si>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</si>
  <si>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</si>
  <si>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</si>
  <si>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</si>
  <si>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</si>
  <si>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</si>
  <si>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</si>
  <si>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</si>
  <si>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</si>
  <si>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</si>
  <si>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</si>
  <si>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</si>
  <si>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</si>
  <si>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</si>
  <si>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</si>
  <si>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</si>
  <si>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</si>
  <si>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</si>
  <si>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</si>
  <si>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</si>
  <si>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</si>
  <si>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</si>
  <si>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</si>
  <si>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</si>
  <si>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</si>
  <si>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</si>
  <si>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</si>
  <si>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</si>
  <si>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</si>
  <si>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</si>
  <si>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</si>
  <si>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</si>
  <si>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</si>
  <si>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</si>
  <si>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</si>
  <si>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</si>
  <si>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</si>
  <si>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</si>
  <si>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</si>
  <si>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</si>
  <si>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</si>
  <si>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</si>
  <si>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</si>
  <si>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</si>
  <si>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</si>
  <si>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</si>
  <si>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</si>
  <si>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</si>
  <si>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</si>
  <si>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</si>
  <si>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</si>
  <si>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</si>
  <si>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</si>
  <si>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</si>
  <si>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</si>
  <si>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</si>
  <si>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</si>
  <si>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</si>
  <si>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</si>
  <si>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</si>
  <si>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</si>
  <si>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</si>
  <si>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</si>
  <si>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</si>
  <si>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</si>
  <si>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</si>
  <si>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</si>
  <si>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</si>
  <si>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</si>
  <si>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</si>
  <si>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</si>
  <si>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</si>
  <si>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</si>
  <si>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</si>
  <si>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</si>
  <si>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</si>
  <si>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</si>
  <si>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</si>
  <si>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</si>
  <si>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</si>
  <si>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</si>
  <si>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</si>
  <si>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</si>
  <si>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</si>
  <si>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</si>
  <si>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</si>
  <si>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</si>
  <si>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</si>
  <si>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</si>
  <si>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</si>
  <si>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</si>
  <si>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</si>
  <si>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</si>
  <si>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</si>
  <si>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</si>
  <si>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</si>
  <si>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</si>
  <si>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</si>
  <si>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</si>
  <si>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</si>
  <si>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</si>
  <si>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</si>
  <si>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</si>
  <si>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</si>
  <si>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</si>
  <si>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</si>
  <si>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</si>
  <si>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</si>
  <si>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</si>
  <si>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</si>
  <si>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</si>
  <si>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</si>
  <si>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</si>
  <si>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</si>
  <si>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</si>
  <si>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</si>
  <si>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</si>
  <si>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</si>
  <si>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</si>
  <si>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</si>
  <si>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</si>
  <si>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</si>
  <si>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</si>
  <si>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</si>
  <si>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</si>
  <si>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</si>
  <si>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</si>
  <si>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</si>
  <si>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</si>
  <si>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</si>
  <si>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</si>
  <si>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</si>
  <si>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</si>
  <si>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</si>
  <si>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</si>
  <si>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</si>
  <si>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</si>
  <si>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</si>
  <si>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</si>
  <si>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</si>
  <si>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</si>
  <si>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</si>
  <si>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</si>
  <si>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</si>
  <si>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</si>
  <si>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</si>
  <si>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</si>
  <si>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</si>
  <si>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</si>
  <si>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</si>
  <si>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</si>
  <si>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</si>
  <si>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</si>
  <si>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</si>
  <si>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</si>
  <si>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</si>
  <si>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</si>
  <si>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</si>
  <si>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</si>
  <si>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</si>
  <si>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</si>
  <si>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</si>
  <si>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</si>
  <si>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</si>
  <si>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</si>
  <si>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</si>
  <si>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</si>
  <si>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</si>
  <si>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</si>
  <si>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</si>
  <si>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</si>
  <si>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</si>
  <si>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</si>
  <si>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</si>
  <si>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</si>
  <si>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</si>
  <si>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</si>
  <si>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</si>
  <si>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</si>
  <si>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</si>
  <si>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</si>
  <si>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</si>
  <si>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</si>
  <si>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</si>
  <si>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</si>
  <si>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</si>
  <si>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</si>
  <si>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</si>
  <si>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</si>
  <si>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</si>
  <si>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</si>
  <si>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</si>
  <si>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</si>
  <si>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</si>
  <si>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</si>
  <si>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</si>
  <si>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</si>
  <si>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</si>
  <si>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</si>
  <si>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</si>
  <si>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</si>
  <si>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</si>
  <si>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</si>
  <si>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</si>
  <si>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</si>
  <si>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</si>
  <si>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</si>
  <si>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</si>
  <si>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</si>
  <si>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</si>
  <si>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</si>
  <si>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</si>
  <si>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</si>
  <si>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</si>
  <si>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</si>
  <si>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</si>
  <si>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</si>
  <si>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</si>
  <si>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</si>
  <si>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</si>
  <si>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</si>
  <si>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</si>
  <si>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</si>
  <si>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</si>
  <si>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</si>
  <si>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</si>
  <si>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</si>
  <si>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</si>
  <si>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</si>
  <si>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</si>
  <si>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</si>
  <si>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</si>
  <si>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</si>
  <si>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</si>
  <si>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</si>
  <si>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</si>
  <si>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</si>
  <si>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</si>
  <si>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</si>
  <si>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</si>
  <si>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</si>
  <si>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</si>
  <si>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</si>
  <si>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</si>
  <si>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</si>
  <si>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</si>
  <si>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</si>
  <si>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</si>
  <si>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</si>
  <si>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</si>
  <si>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</si>
  <si>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</si>
  <si>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</si>
  <si>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</si>
  <si>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</si>
  <si>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</si>
  <si>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</si>
  <si>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</si>
  <si>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</si>
  <si>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</si>
  <si>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</si>
  <si>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</si>
  <si>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</si>
  <si>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</si>
  <si>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</si>
  <si>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</si>
  <si>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</si>
  <si>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</si>
  <si>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</si>
  <si>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</si>
  <si>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</si>
  <si>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</si>
  <si>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</si>
  <si>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</si>
  <si>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</si>
  <si>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</si>
  <si>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</si>
  <si>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</si>
  <si>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</si>
  <si>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</si>
  <si>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</si>
  <si>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</si>
  <si>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</si>
  <si>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</si>
  <si>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</si>
  <si>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</si>
  <si>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</si>
  <si>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</si>
  <si>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</si>
  <si>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</si>
  <si>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</si>
  <si>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</si>
  <si>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</si>
  <si>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</si>
  <si>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</si>
  <si>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</si>
  <si>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</si>
  <si>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</si>
  <si>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</si>
  <si>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</si>
  <si>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</si>
  <si>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</si>
  <si>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</si>
  <si>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</si>
  <si>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</si>
  <si>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</si>
  <si>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</si>
  <si>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</si>
  <si>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</si>
  <si>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</si>
  <si>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</si>
  <si>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</si>
  <si>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</si>
  <si>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</si>
  <si>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</si>
  <si>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</si>
  <si>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</si>
  <si>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</si>
  <si>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</si>
  <si>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</si>
  <si>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</si>
  <si>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</si>
  <si>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</si>
  <si>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</si>
  <si>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</si>
  <si>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</si>
  <si>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</si>
  <si>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</si>
  <si>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</si>
  <si>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</si>
  <si>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</si>
  <si>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</si>
  <si>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</si>
  <si>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</si>
  <si>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</si>
  <si>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</si>
  <si>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</si>
  <si>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</si>
  <si>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</si>
  <si>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</si>
  <si>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</si>
  <si>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</si>
  <si>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</si>
  <si>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</si>
  <si>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</si>
  <si>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</si>
  <si>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</si>
  <si>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</si>
  <si>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</si>
  <si>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</si>
  <si>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</si>
  <si>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</si>
  <si>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</si>
  <si>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</si>
  <si>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</si>
  <si>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</si>
  <si>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</si>
  <si>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</si>
  <si>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</si>
  <si>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</si>
  <si>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</si>
  <si>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</si>
  <si>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</si>
  <si>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</si>
  <si>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</si>
  <si>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</si>
  <si>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</si>
  <si>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</si>
  <si>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</si>
  <si>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</si>
  <si>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</si>
  <si>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</si>
  <si>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</si>
  <si>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</si>
  <si>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</si>
  <si>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</si>
  <si>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</si>
  <si>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</si>
  <si>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</si>
  <si>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</si>
  <si>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</si>
  <si>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</si>
  <si>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</si>
  <si>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</si>
  <si>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</si>
  <si>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</si>
  <si>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</si>
  <si>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</si>
  <si>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</si>
  <si>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</si>
  <si>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</si>
  <si>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</si>
  <si>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</si>
  <si>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</si>
  <si>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</si>
  <si>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</si>
  <si>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</si>
  <si>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</si>
  <si>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</si>
  <si>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</si>
  <si>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</si>
  <si>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</si>
  <si>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</si>
  <si>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</si>
  <si>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</si>
  <si>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</si>
  <si>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</si>
  <si>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</si>
  <si>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</si>
  <si>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</si>
  <si>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</si>
  <si>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</si>
  <si>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</si>
  <si>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</si>
  <si>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</si>
  <si>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</si>
  <si>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</si>
  <si>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</si>
  <si>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</si>
  <si>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</si>
  <si>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</si>
  <si>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</si>
  <si>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</si>
  <si>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</si>
  <si>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</si>
  <si>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</si>
  <si>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</si>
  <si>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</si>
  <si>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</si>
  <si>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</si>
  <si>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</si>
  <si>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</si>
  <si>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</si>
  <si>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</si>
  <si>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</si>
  <si>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</si>
  <si>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</si>
  <si>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</si>
  <si>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</si>
  <si>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</si>
  <si>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</si>
  <si>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</si>
  <si>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</si>
  <si>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</si>
  <si>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</si>
  <si>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</si>
  <si>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</si>
  <si>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</si>
  <si>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</si>
  <si>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</si>
  <si>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</si>
  <si>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</si>
  <si>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</si>
  <si>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</si>
  <si>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</si>
  <si>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</si>
  <si>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</si>
  <si>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</si>
  <si>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</si>
  <si>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</si>
  <si>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</si>
  <si>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</si>
  <si>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</si>
  <si>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</si>
  <si>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</si>
  <si>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</si>
  <si>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</si>
  <si>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</si>
  <si>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</si>
  <si>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</si>
  <si>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</si>
  <si>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</si>
  <si>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</si>
  <si>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</si>
  <si>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</si>
  <si>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</si>
  <si>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</si>
  <si>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</si>
  <si>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</si>
  <si>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</si>
  <si>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</si>
  <si>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</si>
  <si>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</si>
  <si>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</si>
  <si>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</si>
  <si>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</si>
  <si>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</si>
  <si>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</si>
  <si>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</si>
  <si>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</si>
  <si>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</si>
  <si>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</si>
  <si>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</si>
  <si>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</si>
  <si>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</si>
  <si>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</si>
  <si>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</si>
  <si>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</si>
  <si>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</si>
  <si>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</si>
  <si>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</si>
  <si>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</si>
  <si>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</si>
  <si>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</si>
  <si>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</si>
  <si>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</si>
  <si>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</si>
  <si>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</si>
  <si>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</si>
  <si>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</si>
  <si>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</si>
  <si>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</si>
  <si>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</si>
  <si>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</si>
  <si>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</si>
  <si>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</si>
  <si>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</si>
  <si>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</si>
  <si>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</si>
  <si>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</si>
  <si>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</si>
  <si>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</si>
  <si>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</si>
  <si>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</si>
  <si>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</si>
  <si>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</si>
  <si>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</si>
  <si>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</si>
  <si>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</si>
  <si>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</si>
  <si>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</si>
  <si>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</si>
  <si>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</si>
  <si>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</si>
  <si>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</si>
  <si>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</si>
  <si>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</si>
  <si>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</si>
  <si>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</si>
  <si>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</si>
  <si>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</si>
  <si>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</si>
  <si>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</si>
  <si>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</si>
  <si>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</si>
  <si>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</si>
  <si>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</si>
  <si>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</si>
  <si>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</si>
  <si>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</si>
  <si>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</si>
  <si>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</si>
  <si>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</si>
  <si>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</si>
  <si>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</si>
  <si>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</si>
  <si>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</si>
  <si>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</si>
  <si>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</si>
  <si>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</si>
  <si>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</si>
  <si>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</si>
  <si>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</si>
  <si>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</si>
  <si>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</si>
  <si>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</si>
  <si>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</si>
  <si>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</si>
  <si>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</si>
  <si>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</si>
  <si>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</si>
  <si>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</si>
  <si>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</si>
  <si>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</si>
  <si>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</si>
  <si>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</si>
  <si>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</si>
  <si>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</si>
  <si>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</si>
  <si>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</si>
  <si>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</si>
  <si>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</si>
  <si>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</si>
  <si>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</si>
  <si>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</si>
  <si>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</si>
  <si>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</si>
  <si>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</si>
  <si>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</si>
  <si>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</si>
  <si>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</si>
  <si>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</si>
  <si>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</si>
  <si>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</si>
  <si>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</si>
  <si>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</si>
  <si>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</si>
  <si>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</si>
  <si>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</si>
  <si>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</si>
  <si>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</si>
  <si>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</si>
  <si>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</si>
  <si>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</si>
  <si>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</si>
  <si>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</si>
  <si>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</si>
  <si>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</si>
  <si>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</si>
  <si>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</si>
  <si>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</si>
  <si>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</si>
  <si>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</si>
  <si>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</si>
  <si>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</si>
  <si>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</si>
  <si>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</si>
  <si>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</si>
  <si>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</si>
  <si>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</si>
  <si>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</si>
  <si>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</si>
  <si>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</si>
  <si>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</si>
  <si>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</si>
  <si>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</si>
  <si>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</si>
  <si>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</si>
  <si>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</si>
  <si>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</si>
  <si>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</si>
  <si>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</si>
  <si>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</si>
  <si>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</si>
  <si>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</si>
  <si>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</si>
  <si>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</si>
  <si>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</si>
  <si>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</si>
  <si>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</si>
  <si>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</si>
  <si>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</si>
  <si>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</si>
  <si>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</si>
  <si>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</si>
  <si>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</si>
  <si>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</si>
  <si>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</si>
  <si>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</si>
  <si>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</si>
  <si>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</si>
  <si>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</si>
  <si>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</si>
  <si>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</si>
  <si>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</si>
  <si>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</si>
  <si>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</si>
  <si>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</si>
  <si>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</si>
  <si>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</si>
  <si>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</si>
  <si>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</si>
  <si>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</si>
  <si>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</si>
  <si>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</si>
  <si>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</si>
  <si>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</si>
  <si>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</si>
  <si>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</si>
  <si>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</si>
  <si>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</si>
  <si>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</si>
  <si>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</si>
  <si>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</si>
  <si>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</si>
  <si>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</si>
  <si>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</si>
  <si>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</si>
  <si>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</si>
  <si>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</si>
  <si>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</si>
  <si>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</si>
  <si>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</si>
  <si>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</si>
  <si>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</si>
  <si>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</si>
  <si>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</si>
  <si>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</si>
  <si>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</si>
  <si>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</si>
  <si>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</si>
  <si>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</si>
  <si>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</si>
  <si>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</si>
  <si>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</si>
  <si>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</si>
  <si>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</si>
  <si>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</si>
  <si>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</si>
  <si>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</si>
  <si>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</si>
  <si>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</si>
  <si>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</si>
  <si>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</si>
  <si>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</si>
  <si>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</si>
  <si>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</si>
  <si>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</si>
  <si>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</si>
  <si>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</si>
  <si>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</si>
  <si>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</si>
  <si>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</si>
  <si>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</si>
  <si>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</si>
  <si>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</si>
  <si>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</si>
  <si>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</si>
  <si>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</si>
  <si>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</si>
  <si>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</si>
  <si>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</si>
  <si>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</si>
  <si>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</si>
  <si>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</si>
  <si>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</si>
  <si>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</si>
  <si>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</si>
  <si>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</si>
  <si>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</si>
  <si>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</si>
  <si>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</si>
  <si>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</si>
  <si>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</si>
  <si>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</si>
  <si>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</si>
  <si>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</si>
  <si>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</si>
  <si>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</si>
  <si>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</si>
  <si>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</si>
  <si>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</si>
  <si>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</si>
  <si>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</si>
  <si>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</si>
  <si>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</si>
  <si>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</si>
  <si>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</si>
  <si>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</si>
  <si>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</si>
  <si>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</si>
  <si>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</si>
  <si>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</si>
  <si>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</si>
  <si>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</si>
  <si>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</si>
  <si>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</si>
  <si>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</si>
  <si>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</si>
  <si>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</si>
  <si>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</si>
  <si>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</si>
  <si>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</si>
  <si>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</si>
  <si>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</si>
  <si>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</si>
  <si>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</si>
  <si>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</si>
  <si>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</si>
  <si>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</si>
  <si>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</si>
  <si>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</si>
  <si>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</si>
  <si>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</si>
  <si>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</si>
  <si>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</si>
  <si>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</si>
  <si>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</si>
  <si>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</si>
  <si>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</si>
  <si>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</si>
  <si>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</si>
  <si>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</si>
  <si>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</si>
  <si>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</si>
  <si>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</si>
  <si>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</si>
  <si>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</si>
  <si>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</si>
  <si>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</si>
  <si>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</si>
  <si>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</si>
  <si>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</si>
  <si>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</si>
  <si>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</si>
  <si>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</si>
  <si>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</si>
  <si>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</si>
  <si>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</si>
  <si>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</si>
  <si>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</si>
  <si>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</si>
  <si>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</si>
  <si>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</si>
  <si>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</si>
  <si>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</si>
  <si>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</si>
  <si>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</si>
  <si>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</si>
  <si>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</si>
  <si>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</si>
  <si>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</si>
  <si>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</si>
  <si>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</si>
  <si>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</si>
  <si>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</si>
  <si>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</si>
  <si>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</si>
  <si>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</si>
  <si>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</si>
  <si>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</si>
  <si>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</si>
  <si>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</si>
  <si>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</si>
  <si>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</si>
  <si>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</si>
  <si>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</si>
  <si>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</si>
  <si>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</si>
  <si>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</si>
  <si>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</si>
  <si>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</si>
  <si>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</si>
  <si>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</si>
  <si>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</si>
  <si>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</si>
  <si>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</si>
  <si>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</si>
  <si>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</si>
  <si>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</si>
  <si>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</si>
  <si>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</si>
  <si>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</si>
  <si>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</si>
  <si>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</si>
  <si>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</si>
  <si>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</si>
  <si>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</si>
  <si>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</si>
  <si>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</si>
  <si>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</si>
  <si>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</si>
  <si>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</si>
  <si>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</si>
  <si>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</si>
  <si>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</si>
  <si>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</si>
  <si>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</si>
  <si>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</si>
  <si>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</si>
  <si>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</si>
  <si>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</si>
  <si>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</si>
  <si>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</si>
  <si>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</si>
  <si>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</si>
  <si>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</si>
  <si>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</si>
  <si>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</si>
  <si>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</si>
  <si>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</si>
  <si>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</si>
  <si>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</si>
  <si>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</si>
  <si>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</si>
  <si>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</si>
  <si>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</si>
  <si>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</si>
  <si>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</si>
  <si>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</si>
  <si>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</si>
  <si>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</si>
  <si>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</si>
  <si>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</si>
  <si>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</si>
  <si>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</si>
  <si>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</si>
  <si>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</si>
  <si>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</si>
  <si>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</si>
  <si>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</si>
  <si>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</si>
  <si>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</si>
  <si>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</si>
  <si>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</si>
  <si>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</si>
  <si>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</si>
  <si>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</si>
  <si>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</si>
  <si>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</si>
  <si>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</si>
  <si>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</si>
  <si>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</si>
  <si>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</si>
  <si>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</si>
  <si>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</si>
  <si>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</si>
  <si>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</si>
  <si>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</si>
  <si>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</si>
  <si>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</si>
  <si>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</si>
  <si>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</si>
  <si>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</si>
  <si>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</si>
  <si>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</si>
  <si>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</si>
  <si>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</si>
  <si>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</si>
  <si>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</si>
  <si>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</si>
  <si>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</si>
  <si>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</si>
  <si>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</si>
  <si>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</si>
  <si>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</si>
  <si>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</si>
  <si>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</si>
  <si>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</si>
  <si>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</si>
  <si>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</si>
  <si>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</si>
  <si>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</si>
  <si>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</si>
  <si>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</si>
  <si>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</si>
  <si>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</si>
  <si>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</si>
  <si>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</si>
  <si>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</si>
  <si>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</si>
  <si>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</si>
  <si>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</si>
  <si>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</si>
  <si>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</si>
  <si>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</si>
  <si>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</si>
  <si>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</si>
  <si>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</si>
  <si>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</si>
  <si>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</si>
  <si>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</si>
  <si>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</si>
  <si>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</si>
  <si>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</si>
  <si>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</si>
  <si>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</si>
  <si>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</si>
  <si>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</si>
  <si>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</si>
  <si>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</si>
  <si>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</si>
  <si>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</si>
  <si>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</si>
  <si>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</si>
  <si>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</si>
  <si>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</si>
  <si>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</si>
  <si>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</si>
  <si>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</si>
  <si>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</si>
  <si>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</si>
  <si>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</si>
  <si>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</si>
  <si>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</si>
  <si>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</si>
  <si>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</si>
  <si>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</si>
  <si>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</si>
  <si>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</si>
  <si>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</si>
  <si>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</si>
  <si>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</si>
  <si>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</si>
  <si>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</si>
  <si>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</si>
  <si>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</si>
  <si>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</si>
  <si>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</si>
  <si>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</si>
  <si>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</si>
  <si>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</si>
  <si>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</si>
  <si>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</si>
  <si>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</si>
  <si>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</si>
  <si>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</si>
  <si>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</si>
  <si>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</si>
  <si>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</si>
  <si>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</si>
  <si>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</si>
  <si>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</si>
  <si>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</si>
  <si>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</si>
  <si>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</si>
  <si>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</si>
  <si>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</si>
  <si>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</si>
  <si>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</si>
  <si>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</si>
  <si>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</si>
  <si>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</si>
  <si>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</si>
  <si>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</si>
  <si>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</si>
  <si>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</si>
  <si>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</si>
  <si>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</si>
  <si>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</si>
  <si>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</si>
  <si>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</si>
  <si>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</si>
  <si>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</si>
  <si>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</si>
  <si>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</si>
  <si>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</si>
  <si>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</si>
  <si>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</si>
  <si>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</si>
  <si>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</si>
  <si>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</si>
  <si>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</si>
  <si>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</si>
  <si>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</si>
  <si>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</si>
  <si>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</si>
  <si>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</si>
  <si>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</si>
  <si>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</si>
  <si>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</si>
  <si>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</si>
  <si>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</si>
  <si>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</si>
  <si>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</si>
  <si>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</si>
  <si>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</si>
  <si>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</si>
  <si>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</si>
  <si>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</si>
  <si>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</si>
  <si>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</si>
  <si>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</si>
  <si>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</si>
  <si>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</si>
  <si>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</si>
  <si>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</si>
  <si>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</si>
  <si>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</si>
  <si>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</si>
  <si>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</si>
  <si>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</si>
  <si>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</si>
  <si>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</si>
  <si>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</si>
  <si>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</si>
  <si>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</si>
  <si>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</si>
  <si>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</si>
  <si>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</si>
  <si>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</si>
  <si>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</si>
  <si>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</si>
  <si>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</si>
  <si>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</si>
  <si>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</si>
  <si>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</si>
  <si>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</si>
  <si>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</si>
  <si>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</si>
  <si>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</si>
  <si>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</si>
  <si>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</si>
  <si>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</si>
  <si>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</si>
  <si>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</si>
  <si>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</si>
  <si>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</si>
  <si>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</si>
  <si>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</si>
  <si>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</si>
  <si>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</si>
  <si>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</si>
  <si>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</si>
  <si>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</si>
  <si>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</si>
  <si>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</si>
  <si>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</si>
  <si>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</si>
  <si>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</si>
  <si>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</si>
  <si>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</si>
  <si>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</si>
  <si>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</si>
  <si>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</si>
  <si>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</si>
  <si>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</si>
  <si>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</si>
  <si>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</si>
  <si>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</si>
  <si>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</si>
  <si>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</si>
  <si>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</si>
  <si>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</si>
  <si>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</si>
  <si>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</si>
  <si>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</si>
  <si>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</si>
  <si>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</si>
  <si>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</si>
  <si>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</si>
  <si>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</si>
  <si>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</si>
  <si>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</si>
  <si>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</si>
  <si>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</si>
  <si>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</si>
  <si>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</si>
  <si>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</si>
  <si>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</si>
  <si>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</si>
  <si>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</si>
  <si>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</si>
  <si>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</si>
  <si>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</si>
  <si>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</si>
  <si>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</si>
  <si>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</si>
  <si>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</si>
  <si>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</si>
  <si>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</si>
  <si>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</si>
  <si>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</si>
  <si>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</si>
  <si>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</si>
  <si>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</si>
  <si>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</si>
  <si>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</si>
  <si>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</si>
  <si>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</si>
  <si>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</si>
  <si>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</si>
  <si>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</si>
  <si>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</si>
  <si>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</si>
  <si>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</si>
  <si>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</si>
  <si>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</si>
  <si>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</si>
  <si>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</si>
  <si>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</si>
  <si>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</si>
  <si>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</si>
  <si>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</si>
  <si>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</si>
  <si>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</si>
  <si>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</si>
  <si>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</si>
  <si>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</si>
  <si>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</si>
  <si>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</si>
  <si>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</si>
  <si>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</si>
  <si>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</si>
  <si>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</si>
  <si>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</si>
  <si>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</si>
  <si>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</si>
  <si>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</si>
  <si>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</si>
  <si>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</si>
  <si>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</si>
  <si>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</si>
  <si>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</si>
  <si>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</si>
  <si>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</si>
  <si>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</si>
  <si>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</si>
  <si>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</si>
  <si>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</si>
  <si>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</si>
  <si>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</si>
  <si>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</si>
  <si>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</si>
  <si>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</si>
  <si>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</si>
  <si>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</si>
  <si>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</si>
  <si>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</si>
  <si>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</si>
  <si>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</si>
  <si>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</si>
  <si>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</si>
  <si>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</si>
  <si>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</si>
  <si>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</si>
  <si>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</si>
  <si>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</si>
  <si>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</si>
  <si>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</si>
  <si>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</si>
  <si>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</si>
  <si>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</si>
  <si>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</si>
  <si>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</si>
  <si>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</si>
  <si>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</si>
  <si>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</si>
  <si>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</si>
  <si>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</si>
  <si>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</si>
  <si>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</si>
  <si>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</si>
  <si>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</si>
  <si>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</si>
  <si>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</si>
  <si>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</si>
  <si>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</si>
  <si>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</si>
  <si>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</si>
  <si>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</si>
  <si>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</si>
  <si>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</si>
  <si>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</si>
  <si>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</si>
  <si>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</si>
  <si>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</si>
  <si>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</si>
  <si>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</si>
  <si>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</si>
  <si>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</si>
  <si>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</si>
  <si>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</si>
  <si>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</si>
  <si>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</si>
  <si>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</si>
  <si>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</si>
  <si>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</si>
  <si>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</si>
  <si>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</si>
  <si>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</si>
  <si>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</si>
  <si>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</si>
  <si>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</si>
  <si>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</si>
  <si>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</si>
  <si>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</si>
  <si>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</si>
  <si>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</si>
  <si>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</si>
  <si>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</si>
  <si>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</si>
  <si>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</si>
  <si>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</si>
  <si>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</si>
  <si>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</si>
  <si>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</si>
  <si>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</si>
  <si>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</si>
  <si>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</si>
  <si>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</si>
  <si>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</si>
  <si>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</si>
  <si>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</si>
  <si>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</si>
  <si>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</si>
  <si>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</si>
  <si>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</si>
  <si>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</si>
  <si>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</si>
  <si>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</si>
  <si>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</si>
  <si>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</si>
  <si>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</si>
  <si>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</si>
  <si>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</si>
  <si>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</si>
  <si>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</si>
  <si>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</si>
  <si>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</si>
  <si>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</si>
  <si>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</si>
  <si>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</si>
  <si>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</si>
  <si>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</si>
  <si>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</si>
  <si>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</si>
  <si>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</si>
  <si>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</si>
  <si>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</si>
  <si>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</si>
  <si>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</si>
  <si>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</si>
  <si>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</si>
  <si>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</si>
  <si>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</si>
  <si>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</si>
  <si>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</si>
  <si>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</si>
  <si>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</si>
  <si>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</si>
  <si>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</si>
  <si>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</si>
  <si>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</si>
  <si>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</si>
  <si>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</si>
  <si>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</si>
  <si>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</si>
  <si>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</si>
  <si>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</si>
  <si>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</si>
  <si>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</si>
  <si>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</si>
  <si>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</si>
  <si>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</si>
  <si>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</si>
  <si>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</si>
  <si>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</si>
  <si>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</si>
  <si>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</si>
  <si>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</si>
  <si>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</si>
  <si>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</si>
  <si>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</si>
  <si>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</si>
  <si>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</si>
  <si>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</si>
  <si>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</si>
  <si>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</si>
  <si>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</si>
  <si>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</si>
  <si>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</si>
  <si>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</si>
  <si>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</si>
  <si>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</si>
  <si>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</si>
  <si>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</si>
  <si>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</si>
  <si>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</si>
  <si>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</si>
  <si>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</si>
  <si>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</si>
  <si>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</si>
  <si>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</si>
  <si>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</si>
  <si>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</si>
  <si>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</si>
  <si>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</si>
  <si>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</si>
  <si>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</si>
  <si>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</si>
  <si>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</si>
  <si>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</si>
  <si>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</si>
  <si>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</si>
  <si>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</si>
  <si>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</si>
  <si>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</si>
  <si>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</si>
  <si>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</si>
  <si>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</si>
  <si>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</si>
  <si>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</si>
  <si>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</si>
  <si>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</si>
  <si>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</si>
  <si>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</si>
  <si>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</si>
  <si>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</si>
  <si>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</si>
  <si>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</si>
  <si>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</si>
  <si>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</si>
  <si>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</si>
  <si>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</si>
  <si>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</si>
  <si>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</si>
  <si>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</si>
  <si>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</si>
  <si>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</si>
  <si>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</si>
  <si>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</si>
  <si>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</si>
  <si>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</si>
  <si>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</si>
  <si>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</si>
  <si>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</si>
  <si>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</si>
  <si>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</si>
  <si>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</si>
  <si>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</si>
  <si>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</si>
  <si>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</si>
  <si>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</si>
  <si>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</si>
  <si>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</si>
  <si>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</si>
  <si>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</si>
  <si>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</si>
  <si>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</si>
  <si>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</si>
  <si>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</si>
  <si>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</si>
  <si>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</si>
  <si>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</si>
  <si>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</si>
  <si>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</si>
  <si>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</si>
  <si>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</si>
  <si>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</si>
  <si>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</si>
  <si>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</si>
  <si>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</si>
  <si>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</si>
  <si>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</si>
  <si>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</si>
  <si>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</si>
  <si>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</si>
  <si>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</si>
  <si>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</si>
  <si>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</si>
  <si>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</si>
  <si>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</si>
  <si>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</si>
  <si>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</si>
  <si>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</si>
  <si>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</si>
  <si>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</si>
  <si>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</si>
  <si>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</si>
  <si>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</si>
  <si>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</si>
  <si>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</si>
  <si>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</si>
  <si>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</si>
  <si>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</si>
  <si>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</si>
  <si>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</si>
  <si>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</si>
  <si>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</si>
  <si>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</si>
  <si>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</si>
  <si>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</si>
  <si>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</si>
  <si>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</si>
  <si>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</si>
  <si>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</si>
  <si>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</si>
  <si>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</si>
  <si>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</si>
  <si>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</si>
  <si>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</si>
  <si>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</si>
  <si>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</si>
  <si>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</si>
  <si>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</si>
  <si>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</si>
  <si>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</si>
  <si>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</si>
  <si>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</si>
  <si>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</si>
  <si>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</si>
  <si>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</si>
  <si>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</si>
  <si>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</si>
  <si>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</si>
  <si>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</si>
  <si>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</si>
  <si>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</si>
  <si>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</si>
  <si>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</si>
  <si>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</si>
  <si>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</si>
  <si>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</si>
  <si>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</si>
  <si>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</si>
  <si>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</si>
  <si>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</si>
  <si>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</si>
  <si>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</si>
  <si>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</si>
  <si>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</si>
  <si>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</si>
  <si>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</si>
  <si>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</si>
  <si>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</si>
  <si>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</si>
  <si>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</si>
  <si>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</si>
  <si>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</si>
  <si>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</si>
  <si>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</si>
  <si>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</si>
  <si>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</si>
  <si>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</si>
  <si>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</si>
  <si>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</si>
  <si>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</si>
  <si>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</si>
  <si>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</si>
  <si>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</si>
  <si>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</si>
  <si>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</si>
  <si>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</si>
  <si>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</si>
  <si>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</si>
  <si>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</si>
  <si>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</si>
  <si>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</si>
  <si>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</si>
  <si>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</si>
  <si>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</si>
  <si>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</si>
  <si>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</si>
  <si>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</si>
  <si>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</si>
  <si>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</si>
  <si>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</si>
  <si>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</si>
  <si>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</si>
  <si>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</si>
  <si>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</si>
  <si>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</si>
  <si>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</si>
  <si>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</si>
  <si>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</si>
  <si>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</si>
  <si>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</si>
  <si>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</si>
  <si>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</si>
  <si>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</si>
  <si>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</si>
  <si>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</si>
  <si>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</si>
  <si>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</si>
  <si>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</si>
  <si>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</si>
  <si>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</si>
  <si>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</si>
  <si>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</si>
  <si>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</si>
  <si>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</si>
  <si>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</si>
  <si>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</si>
  <si>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</si>
  <si>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</si>
  <si>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</si>
  <si>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</si>
  <si>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</si>
  <si>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</si>
  <si>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</si>
  <si>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</si>
  <si>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</si>
  <si>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</si>
  <si>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</si>
  <si>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</si>
  <si>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</si>
  <si>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</si>
  <si>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</si>
  <si>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</si>
  <si>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</si>
  <si>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</si>
  <si>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</si>
  <si>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</si>
  <si>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</si>
  <si>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</si>
  <si>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</si>
  <si>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</si>
  <si>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</si>
  <si>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</si>
  <si>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</si>
  <si>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</si>
  <si>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</si>
  <si>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</si>
  <si>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</si>
  <si>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</si>
  <si>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</si>
  <si>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</si>
  <si>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</si>
  <si>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</si>
  <si>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</si>
  <si>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</si>
  <si>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</si>
  <si>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</si>
  <si>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</si>
  <si>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</si>
  <si>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</si>
  <si>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</si>
  <si>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</si>
  <si>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</si>
  <si>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</si>
  <si>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</si>
  <si>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</si>
  <si>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</si>
  <si>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</si>
  <si>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</si>
  <si>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</si>
  <si>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</si>
  <si>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</si>
  <si>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</si>
  <si>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</si>
  <si>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</si>
  <si>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</si>
  <si>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</si>
  <si>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</si>
  <si>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</si>
  <si>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</si>
  <si>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</si>
  <si>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</si>
  <si>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</si>
  <si>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</si>
  <si>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</si>
  <si>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</si>
  <si>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</si>
  <si>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</si>
  <si>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</si>
  <si>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</si>
  <si>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</si>
  <si>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</si>
  <si>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</si>
  <si>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</si>
  <si>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</si>
  <si>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</si>
  <si>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</si>
  <si>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</si>
  <si>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</si>
  <si>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</si>
  <si>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</si>
  <si>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</si>
  <si>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</si>
  <si>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</si>
  <si>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</si>
  <si>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</si>
  <si>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</si>
  <si>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</si>
  <si>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</si>
  <si>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</si>
  <si>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</si>
  <si>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</si>
  <si>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</si>
  <si>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</si>
  <si>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</si>
  <si>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</si>
  <si>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</si>
  <si>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</si>
  <si>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</si>
  <si>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</si>
  <si>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</si>
  <si>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</si>
  <si>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</si>
  <si>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</si>
  <si>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</si>
  <si>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</si>
  <si>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</si>
  <si>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</si>
  <si>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</si>
  <si>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</si>
  <si>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</si>
  <si>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</si>
  <si>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</si>
  <si>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</si>
  <si>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</si>
  <si>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</si>
  <si>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</si>
  <si>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</si>
  <si>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</si>
  <si>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</si>
  <si>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</si>
  <si>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</si>
  <si>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</si>
  <si>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</si>
  <si>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</si>
  <si>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</si>
  <si>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</si>
  <si>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</si>
  <si>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</si>
  <si>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</si>
  <si>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</si>
  <si>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</si>
  <si>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</si>
  <si>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</si>
  <si>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</si>
  <si>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</si>
  <si>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</si>
  <si>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</si>
  <si>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</si>
  <si>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</si>
  <si>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</si>
  <si>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</si>
  <si>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</si>
  <si>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</si>
  <si>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</si>
  <si>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</si>
  <si>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</si>
  <si>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</si>
  <si>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</si>
  <si>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</si>
  <si>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</si>
  <si>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</si>
  <si>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</si>
  <si>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</si>
  <si>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</si>
  <si>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</si>
  <si>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</si>
  <si>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</si>
  <si>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</si>
  <si>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</si>
  <si>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</si>
  <si>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</si>
  <si>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</si>
  <si>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</si>
  <si>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</si>
  <si>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</si>
  <si>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</si>
  <si>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</si>
  <si>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</si>
  <si>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</si>
  <si>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</si>
  <si>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</si>
  <si>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</si>
  <si>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</si>
  <si>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</si>
  <si>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</si>
  <si>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</si>
  <si>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</si>
  <si>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</si>
  <si>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</si>
  <si>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</si>
  <si>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</si>
  <si>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</si>
  <si>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</si>
  <si>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</si>
  <si>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</si>
  <si>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</si>
  <si>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</si>
  <si>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</si>
  <si>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</si>
  <si>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</si>
  <si>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</si>
  <si>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</si>
  <si>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</si>
  <si>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</si>
  <si>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</si>
  <si>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</si>
  <si>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</si>
  <si>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</si>
  <si>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</si>
  <si>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</si>
  <si>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</si>
  <si>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</si>
  <si>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</si>
  <si>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</si>
  <si>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</si>
  <si>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</si>
  <si>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</si>
  <si>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</si>
  <si>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</si>
  <si>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</si>
  <si>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</si>
  <si>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</si>
  <si>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</si>
  <si>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</si>
  <si>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</si>
  <si>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</si>
  <si>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</si>
  <si>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</si>
  <si>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</si>
  <si>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</si>
  <si>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</si>
  <si>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</si>
  <si>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</si>
  <si>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</si>
  <si>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</si>
  <si>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</si>
  <si>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</si>
  <si>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</si>
  <si>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</si>
  <si>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</si>
  <si>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</si>
  <si>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</si>
  <si>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</si>
  <si>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</si>
  <si>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</si>
  <si>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</si>
  <si>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</si>
  <si>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</si>
  <si>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</si>
  <si>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</si>
  <si>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</si>
  <si>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</si>
  <si>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</si>
  <si>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</si>
  <si>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</si>
  <si>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</si>
  <si>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</si>
  <si>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</si>
  <si>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</si>
  <si>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</si>
  <si>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</si>
  <si>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</si>
  <si>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</si>
  <si>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</si>
  <si>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</si>
  <si>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</si>
  <si>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</si>
  <si>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</si>
  <si>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</si>
  <si>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</si>
  <si>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</si>
  <si>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</si>
  <si>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</si>
  <si>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</si>
  <si>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</si>
  <si>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</si>
  <si>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</si>
  <si>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</si>
  <si>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</si>
  <si>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</si>
  <si>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</si>
  <si>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</si>
  <si>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</si>
  <si>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</si>
  <si>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</si>
  <si>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</si>
  <si>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</si>
  <si>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</si>
  <si>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</si>
  <si>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</si>
  <si>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</si>
  <si>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</si>
  <si>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</si>
  <si>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</si>
  <si>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</si>
  <si>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</si>
  <si>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</si>
  <si>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</si>
  <si>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</si>
  <si>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</si>
  <si>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</si>
  <si>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</si>
  <si>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</si>
  <si>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</si>
  <si>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</si>
  <si>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</si>
  <si>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</si>
  <si>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</si>
  <si>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</si>
  <si>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</si>
  <si>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</si>
  <si>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</si>
  <si>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</si>
  <si>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</si>
  <si>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</si>
  <si>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</si>
  <si>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</si>
  <si>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</si>
  <si>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</si>
  <si>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</si>
  <si>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</si>
  <si>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</si>
  <si>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</si>
  <si>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</si>
  <si>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</si>
  <si>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</si>
  <si>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</si>
  <si>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</si>
  <si>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</si>
  <si>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</si>
  <si>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</si>
  <si>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</si>
  <si>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</si>
  <si>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</si>
  <si>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</si>
  <si>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</si>
  <si>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</si>
  <si>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</si>
  <si>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</si>
  <si>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</si>
  <si>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</si>
  <si>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</si>
  <si>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</si>
  <si>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</si>
  <si>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</si>
  <si>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</si>
  <si>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</si>
  <si>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</si>
  <si>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</si>
  <si>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</si>
  <si>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</si>
  <si>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</si>
  <si>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</si>
  <si>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</si>
  <si>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</si>
  <si>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</si>
  <si>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</si>
  <si>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</si>
  <si>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</si>
  <si>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</si>
  <si>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</si>
  <si>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</si>
  <si>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</si>
  <si>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</si>
  <si>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</si>
  <si>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</si>
  <si>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</si>
  <si>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</si>
  <si>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</si>
  <si>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</si>
  <si>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</si>
  <si>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</si>
  <si>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</si>
  <si>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</si>
  <si>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</si>
  <si>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</si>
  <si>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</si>
  <si>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</si>
  <si>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</si>
  <si>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</si>
  <si>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</si>
  <si>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</si>
  <si>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</si>
  <si>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</si>
  <si>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</si>
  <si>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</si>
  <si>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</si>
  <si>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</si>
  <si>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</si>
  <si>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</si>
  <si>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</si>
  <si>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</si>
  <si>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</si>
  <si>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</si>
  <si>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</si>
  <si>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</si>
  <si>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</si>
  <si>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</si>
  <si>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</si>
  <si>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</si>
  <si>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</si>
  <si>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</si>
  <si>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</si>
  <si>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</si>
  <si>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</si>
  <si>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</si>
  <si>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</si>
  <si>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</si>
  <si>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</si>
  <si>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</si>
  <si>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</si>
  <si>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</si>
  <si>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</si>
  <si>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</si>
  <si>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</si>
  <si>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</si>
  <si>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</si>
  <si>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</si>
  <si>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</si>
  <si>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</si>
  <si>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</si>
  <si>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</si>
  <si>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</si>
  <si>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</si>
  <si>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</si>
  <si>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</si>
  <si>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</si>
  <si>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</si>
  <si>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</si>
  <si>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</si>
  <si>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</si>
  <si>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</si>
  <si>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</si>
  <si>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</si>
  <si>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</si>
  <si>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</si>
  <si>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</si>
  <si>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</si>
  <si>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</si>
  <si>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</si>
  <si>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</si>
  <si>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</si>
  <si>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</si>
  <si>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</si>
  <si>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</si>
  <si>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</si>
  <si>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</si>
  <si>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</si>
  <si>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</si>
  <si>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</si>
  <si>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</si>
  <si>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</si>
  <si>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</si>
  <si>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</si>
  <si>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</si>
  <si>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</si>
  <si>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</si>
  <si>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</si>
  <si>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</si>
  <si>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</si>
  <si>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</si>
  <si>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</si>
  <si>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</si>
  <si>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</si>
  <si>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</si>
  <si>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</si>
  <si>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</si>
  <si>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</si>
  <si>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</si>
  <si>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</si>
  <si>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</si>
  <si>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</si>
  <si>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</si>
  <si>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</si>
  <si>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</si>
  <si>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</si>
  <si>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</si>
  <si>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</si>
  <si>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</si>
  <si>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</si>
  <si>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</si>
  <si>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</si>
  <si>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</si>
  <si>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</si>
  <si>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</si>
  <si>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</si>
  <si>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</si>
  <si>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</si>
  <si>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</si>
  <si>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</si>
  <si>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</si>
  <si>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</si>
  <si>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</si>
  <si>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</si>
  <si>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</si>
  <si>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</si>
  <si>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</si>
  <si>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</si>
  <si>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</si>
  <si>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</si>
  <si>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</si>
  <si>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</si>
  <si>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</si>
  <si>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</si>
  <si>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</si>
  <si>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</si>
  <si>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</si>
  <si>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</si>
  <si>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</si>
  <si>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</si>
  <si>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</si>
  <si>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</si>
  <si>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</si>
  <si>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</si>
  <si>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</si>
  <si>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</si>
  <si>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</si>
  <si>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</si>
  <si>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</si>
  <si>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</si>
  <si>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</si>
  <si>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</si>
  <si>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</si>
  <si>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</si>
  <si>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</si>
  <si>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</si>
  <si>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</si>
  <si>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</si>
  <si>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</si>
  <si>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</si>
  <si>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</si>
  <si>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</si>
  <si>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</si>
  <si>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</si>
  <si>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</si>
  <si>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</si>
  <si>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</si>
  <si>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</si>
  <si>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</si>
  <si>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</si>
  <si>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</si>
  <si>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</si>
  <si>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</si>
  <si>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</si>
  <si>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</si>
  <si>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</si>
  <si>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</si>
  <si>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</si>
  <si>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</si>
  <si>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</si>
  <si>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</si>
  <si>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</si>
  <si>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</si>
  <si>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</si>
  <si>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</si>
  <si>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</si>
  <si>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</si>
  <si>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</si>
  <si>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</si>
  <si>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</si>
  <si>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</si>
  <si>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</si>
  <si>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</si>
  <si>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</si>
  <si>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</si>
  <si>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</si>
  <si>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</si>
  <si>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</si>
  <si>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</si>
  <si>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</si>
  <si>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</si>
  <si>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</si>
  <si>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</si>
  <si>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</si>
  <si>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</si>
  <si>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</si>
  <si>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</si>
  <si>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</si>
  <si>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</si>
  <si>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</si>
  <si>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</si>
  <si>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</si>
  <si>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</si>
  <si>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</si>
  <si>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</si>
  <si>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</si>
  <si>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</si>
  <si>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</si>
  <si>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</si>
  <si>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</si>
  <si>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</si>
  <si>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</si>
  <si>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</si>
  <si>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</si>
  <si>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</si>
  <si>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</si>
  <si>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</si>
  <si>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</si>
  <si>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</si>
  <si>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</si>
  <si>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</si>
  <si>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</si>
  <si>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</si>
  <si>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</si>
  <si>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</si>
  <si>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</si>
  <si>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</si>
  <si>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</si>
  <si>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</si>
  <si>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</si>
  <si>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</si>
  <si>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</si>
  <si>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</si>
  <si>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</si>
  <si>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</si>
  <si>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</si>
  <si>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</si>
  <si>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</si>
  <si>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</si>
  <si>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</si>
  <si>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</si>
  <si>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</si>
  <si>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</si>
  <si>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</si>
  <si>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</si>
  <si>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</si>
  <si>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</si>
  <si>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</si>
  <si>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</si>
  <si>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</si>
  <si>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</si>
  <si>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</si>
  <si>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</si>
  <si>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</si>
  <si>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</si>
  <si>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</si>
  <si>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</si>
  <si>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</si>
  <si>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</si>
  <si>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</si>
  <si>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</si>
  <si>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</si>
  <si>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</si>
  <si>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</si>
  <si>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</si>
  <si>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</si>
  <si>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</si>
  <si>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</si>
  <si>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</si>
  <si>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</si>
  <si>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</si>
  <si>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</si>
  <si>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</si>
  <si>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</si>
  <si>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</si>
  <si>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</si>
  <si>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</si>
  <si>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</si>
  <si>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</si>
  <si>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</si>
  <si>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</si>
  <si>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</si>
  <si>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</si>
  <si>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</si>
  <si>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</si>
  <si>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</si>
  <si>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</si>
  <si>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</si>
  <si>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</si>
  <si>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</si>
  <si>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</si>
  <si>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</si>
  <si>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</si>
  <si>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</si>
  <si>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</si>
  <si>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</si>
  <si>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</si>
  <si>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</si>
  <si>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</si>
  <si>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</si>
  <si>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</si>
  <si>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</si>
  <si>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</si>
  <si>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</si>
  <si>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</si>
  <si>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</si>
  <si>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</si>
  <si>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</si>
  <si>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</si>
  <si>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</si>
  <si>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</si>
  <si>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</si>
  <si>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</si>
  <si>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</si>
  <si>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</si>
  <si>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</si>
  <si>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</si>
  <si>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</si>
  <si>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</si>
  <si>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</si>
  <si>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</si>
  <si>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</si>
  <si>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</si>
  <si>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</si>
  <si>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</si>
  <si>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</si>
  <si>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</si>
  <si>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</si>
  <si>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</si>
  <si>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</si>
  <si>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</si>
  <si>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</si>
  <si>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</si>
  <si>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</si>
  <si>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</si>
  <si>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</si>
  <si>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</si>
  <si>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</si>
  <si>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</si>
  <si>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</si>
  <si>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</si>
  <si>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</si>
  <si>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</si>
  <si>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</si>
  <si>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</si>
  <si>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</si>
  <si>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</si>
  <si>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</si>
  <si>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</si>
  <si>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</si>
  <si>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</si>
  <si>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</si>
  <si>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</si>
  <si>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</si>
  <si>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</si>
  <si>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</si>
  <si>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</si>
  <si>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</si>
  <si>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</si>
  <si>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</si>
  <si>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</si>
  <si>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</si>
  <si>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</si>
  <si>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</si>
  <si>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</si>
  <si>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</si>
  <si>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</si>
  <si>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</si>
  <si>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</si>
  <si>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</si>
  <si>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</si>
  <si>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</si>
  <si>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</si>
  <si>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</si>
  <si>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</si>
  <si>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</si>
  <si>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</si>
  <si>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</si>
  <si>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</si>
  <si>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</si>
  <si>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</si>
  <si>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</si>
  <si>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</si>
  <si>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</si>
  <si>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</si>
  <si>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</si>
  <si>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</si>
  <si>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</si>
  <si>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</si>
  <si>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</si>
  <si>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</si>
  <si>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</si>
  <si>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</si>
  <si>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</si>
  <si>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</si>
  <si>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</si>
  <si>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</si>
  <si>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</si>
  <si>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</si>
  <si>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</si>
  <si>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</si>
  <si>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</si>
  <si>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</si>
  <si>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</si>
  <si>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</si>
  <si>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</si>
  <si>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</si>
  <si>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</si>
  <si>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</si>
  <si>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</si>
  <si>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</si>
  <si>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</si>
  <si>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</si>
  <si>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</si>
  <si>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</si>
  <si>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</si>
  <si>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</si>
  <si>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</si>
  <si>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</si>
  <si>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</si>
  <si>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</si>
  <si>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</si>
  <si>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</si>
  <si>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</si>
  <si>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</si>
  <si>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</si>
  <si>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</si>
  <si>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</si>
  <si>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</si>
  <si>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</si>
  <si>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</si>
  <si>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</si>
  <si>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</si>
  <si>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</si>
  <si>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</si>
  <si>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</si>
  <si>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</si>
  <si>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</si>
  <si>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</si>
  <si>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</si>
  <si>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</si>
  <si>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</si>
  <si>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</si>
  <si>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</si>
  <si>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</si>
  <si>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</si>
  <si>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</si>
  <si>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</si>
  <si>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</si>
  <si>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</si>
  <si>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</si>
  <si>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</si>
  <si>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</si>
  <si>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</si>
  <si>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</si>
  <si>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</si>
  <si>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</si>
  <si>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</si>
  <si>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</si>
  <si>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</si>
  <si>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</si>
  <si>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</si>
  <si>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</si>
  <si>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</si>
  <si>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</si>
  <si>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</si>
  <si>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</si>
  <si>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</si>
  <si>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</si>
  <si>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</si>
  <si>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</si>
  <si>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</si>
  <si>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</si>
  <si>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</si>
  <si>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</si>
  <si>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</si>
  <si>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</si>
  <si>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</si>
  <si>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</si>
  <si>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</si>
  <si>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</si>
  <si>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</si>
  <si>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</si>
  <si>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</si>
  <si>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</si>
  <si>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</si>
  <si>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</si>
  <si>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</si>
  <si>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</si>
  <si>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</si>
  <si>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</si>
  <si>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</si>
  <si>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</si>
  <si>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</si>
  <si>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</si>
  <si>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</si>
  <si>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</si>
  <si>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</si>
  <si>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</si>
  <si>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</si>
  <si>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</si>
  <si>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</si>
  <si>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</si>
  <si>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</si>
  <si>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</si>
  <si>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</si>
  <si>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</si>
  <si>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</si>
  <si>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</si>
  <si>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</si>
  <si>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</si>
  <si>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</si>
  <si>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</si>
  <si>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</si>
  <si>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</si>
  <si>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</si>
  <si>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</si>
  <si>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</si>
  <si>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</si>
  <si>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</si>
  <si>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</si>
  <si>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</si>
  <si>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</si>
  <si>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</si>
  <si>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</si>
  <si>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</si>
  <si>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</si>
  <si>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</si>
  <si>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</si>
  <si>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</si>
  <si>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</si>
  <si>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</si>
  <si>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</si>
  <si>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</si>
  <si>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</si>
  <si>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</si>
  <si>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</si>
  <si>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</si>
  <si>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</si>
  <si>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</si>
  <si>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</si>
  <si>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</si>
  <si>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</si>
  <si>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</si>
  <si>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</si>
  <si>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</si>
  <si>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</si>
  <si>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</si>
  <si>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</si>
  <si>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</si>
  <si>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</si>
  <si>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</si>
  <si>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</si>
  <si>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</si>
  <si>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</si>
  <si>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</si>
  <si>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</si>
  <si>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</si>
  <si>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</si>
  <si>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</si>
  <si>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</si>
  <si>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</si>
  <si>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</si>
  <si>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</si>
  <si>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</si>
  <si>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</si>
  <si>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</si>
  <si>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</si>
  <si>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</si>
  <si>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</si>
  <si>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</si>
  <si>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</si>
  <si>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</si>
  <si>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</si>
  <si>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</si>
  <si>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</si>
  <si>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</si>
  <si>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</si>
  <si>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</si>
  <si>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</si>
  <si>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</si>
  <si>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</si>
  <si>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</si>
  <si>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</si>
  <si>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</si>
  <si>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</si>
  <si>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</si>
  <si>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</si>
  <si>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</si>
  <si>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</si>
  <si>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</si>
  <si>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</si>
  <si>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</si>
  <si>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</si>
  <si>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</si>
  <si>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</si>
  <si>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</si>
  <si>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</si>
  <si>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</si>
  <si>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</si>
  <si>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</si>
  <si>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</si>
  <si>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</si>
  <si>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</si>
  <si>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</si>
  <si>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</si>
  <si>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</si>
  <si>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</si>
  <si>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</si>
  <si>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</si>
  <si>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</si>
  <si>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</si>
  <si>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</si>
  <si>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</si>
  <si>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</si>
  <si>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</si>
  <si>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</si>
  <si>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</si>
  <si>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</si>
  <si>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</si>
  <si>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</si>
  <si>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</si>
  <si>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</si>
  <si>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</si>
  <si>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</si>
  <si>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</si>
  <si>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</si>
  <si>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</si>
  <si>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</si>
  <si>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</si>
  <si>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</si>
  <si>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</si>
  <si>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</si>
  <si>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</si>
  <si>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</si>
  <si>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</si>
  <si>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</si>
  <si>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</si>
  <si>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</si>
  <si>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</si>
  <si>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</si>
  <si>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</si>
  <si>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</si>
  <si>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</si>
  <si>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</si>
  <si>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</si>
  <si>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</si>
  <si>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</si>
  <si>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</si>
  <si>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</si>
  <si>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</si>
  <si>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</si>
  <si>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</si>
  <si>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</si>
  <si>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</si>
  <si>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</si>
  <si>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</si>
  <si>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</si>
  <si>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</si>
  <si>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</si>
  <si>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</si>
  <si>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</si>
  <si>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</si>
  <si>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</si>
  <si>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</si>
  <si>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</si>
  <si>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</si>
  <si>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</si>
  <si>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</si>
  <si>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</si>
  <si>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</si>
  <si>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</si>
  <si>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</si>
  <si>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</si>
  <si>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</si>
  <si>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</si>
  <si>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</si>
  <si>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</si>
  <si>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</si>
  <si>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</si>
  <si>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</si>
  <si>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</si>
  <si>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</si>
  <si>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</si>
  <si>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</si>
  <si>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</si>
  <si>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</si>
  <si>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</si>
  <si>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</si>
  <si>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</si>
  <si>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</si>
  <si>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</si>
  <si>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</si>
  <si>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</si>
  <si>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</si>
  <si>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</si>
  <si>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</si>
  <si>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</si>
  <si>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</si>
  <si>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</si>
  <si>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</si>
  <si>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</si>
  <si>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</si>
  <si>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</si>
  <si>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</si>
  <si>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</si>
  <si>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</si>
  <si>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</si>
  <si>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</si>
  <si>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</si>
  <si>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</si>
  <si>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</si>
  <si>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</si>
  <si>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</si>
  <si>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</si>
  <si>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</si>
  <si>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</si>
  <si>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</si>
  <si>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</si>
  <si>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</si>
  <si>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</si>
  <si>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</si>
  <si>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</si>
  <si>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</si>
  <si>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</si>
  <si>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</si>
  <si>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</si>
  <si>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</si>
  <si>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</si>
  <si>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</si>
  <si>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</si>
  <si>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</si>
  <si>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</si>
  <si>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</si>
  <si>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</si>
  <si>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</si>
  <si>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</si>
  <si>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</si>
  <si>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</si>
  <si>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</si>
  <si>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</si>
  <si>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</si>
  <si>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</si>
  <si>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</si>
  <si>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</si>
  <si>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</si>
  <si>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</si>
  <si>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</si>
  <si>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</si>
  <si>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</si>
  <si>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</si>
  <si>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</si>
  <si>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</si>
  <si>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</si>
  <si>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</si>
  <si>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</si>
  <si>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</si>
  <si>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</si>
  <si>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</si>
  <si>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</si>
  <si>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</si>
  <si>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</si>
  <si>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</si>
  <si>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</si>
  <si>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</si>
  <si>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</si>
  <si>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</si>
  <si>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</si>
  <si>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</si>
  <si>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</si>
  <si>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</si>
  <si>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</si>
  <si>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</si>
  <si>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</si>
  <si>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</si>
  <si>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</si>
  <si>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</si>
  <si>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</si>
  <si>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</si>
  <si>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</si>
  <si>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</si>
  <si>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</si>
  <si>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</si>
  <si>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</si>
  <si>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</si>
  <si>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</si>
  <si>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</si>
  <si>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</si>
  <si>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</si>
  <si>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</si>
  <si>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</si>
  <si>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</si>
  <si>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</si>
  <si>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</si>
  <si>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</si>
  <si>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</si>
  <si>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</si>
  <si>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</si>
  <si>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</si>
  <si>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</si>
  <si>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</si>
  <si>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</si>
  <si>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</si>
  <si>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</si>
  <si>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</si>
  <si>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</si>
  <si>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</si>
  <si>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</si>
  <si>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</si>
  <si>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</si>
  <si>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</si>
  <si>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</si>
  <si>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</si>
  <si>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</si>
  <si>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</si>
  <si>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</si>
  <si>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</si>
  <si>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</si>
  <si>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</si>
  <si>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</si>
  <si>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</si>
  <si>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</si>
  <si>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</si>
  <si>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</si>
  <si>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</si>
  <si>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</si>
  <si>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</si>
  <si>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</si>
  <si>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</si>
  <si>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</si>
  <si>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</si>
  <si>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</si>
  <si>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</si>
  <si>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</si>
  <si>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</si>
  <si>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</si>
  <si>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</si>
  <si>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</si>
  <si>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</si>
  <si>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</si>
  <si>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</si>
  <si>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</si>
  <si>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</si>
  <si>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</si>
  <si>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</si>
  <si>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</si>
  <si>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</si>
  <si>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</si>
  <si>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</si>
  <si>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</si>
  <si>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</si>
  <si>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</si>
  <si>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</si>
  <si>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</si>
  <si>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</si>
  <si>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</si>
  <si>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</si>
  <si>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</si>
  <si>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</si>
  <si>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</si>
  <si>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</si>
  <si>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</si>
  <si>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</si>
  <si>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</si>
  <si>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</si>
  <si>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</si>
  <si>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</si>
  <si>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</si>
  <si>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</si>
  <si>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</si>
  <si>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</si>
  <si>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</si>
  <si>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</si>
  <si>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</si>
  <si>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</si>
  <si>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</si>
  <si>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</si>
  <si>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</si>
  <si>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</si>
  <si>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</si>
  <si>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</si>
  <si>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</si>
  <si>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</si>
  <si>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</si>
  <si>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</si>
  <si>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</si>
  <si>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</si>
  <si>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</si>
  <si>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</si>
  <si>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</si>
  <si>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</si>
  <si>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</si>
  <si>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</si>
  <si>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</si>
  <si>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</si>
  <si>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</si>
  <si>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</si>
  <si>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</si>
  <si>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</si>
  <si>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</si>
  <si>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</si>
  <si>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</si>
  <si>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</si>
  <si>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</si>
  <si>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</si>
  <si>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</si>
  <si>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</si>
  <si>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</si>
  <si>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</si>
  <si>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</si>
  <si>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</si>
  <si>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</si>
  <si>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</si>
  <si>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</si>
  <si>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</si>
  <si>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</si>
  <si>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</si>
  <si>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</si>
  <si>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</si>
  <si>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</si>
  <si>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</si>
  <si>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</si>
  <si>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</si>
  <si>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</si>
  <si>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</si>
  <si>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</si>
  <si>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</si>
  <si>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</si>
  <si>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</si>
  <si>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</si>
  <si>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</si>
  <si>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</si>
  <si>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</si>
  <si>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</si>
  <si>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</si>
  <si>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</si>
  <si>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</si>
  <si>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</si>
  <si>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</si>
  <si>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</si>
  <si>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</si>
  <si>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</si>
  <si>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</si>
  <si>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</si>
  <si>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</si>
  <si>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</si>
  <si>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</si>
  <si>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</si>
  <si>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</si>
  <si>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</si>
  <si>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</si>
  <si>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</si>
  <si>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</si>
  <si>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</si>
  <si>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</si>
  <si>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</si>
  <si>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</si>
  <si>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</si>
  <si>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</si>
  <si>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</si>
  <si>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</si>
  <si>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</si>
  <si>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</si>
  <si>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</si>
  <si>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</si>
  <si>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</si>
  <si>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</si>
  <si>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</si>
  <si>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</si>
  <si>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</si>
  <si>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</si>
  <si>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</si>
  <si>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</si>
  <si>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</si>
  <si>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</si>
  <si>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</si>
  <si>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</si>
  <si>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</si>
  <si>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</si>
  <si>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</si>
  <si>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</si>
  <si>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</si>
  <si>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</si>
  <si>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</si>
  <si>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</si>
  <si>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</si>
  <si>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</si>
  <si>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</si>
  <si>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</si>
  <si>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</si>
  <si>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</si>
  <si>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</si>
  <si>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</si>
  <si>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</si>
  <si>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</si>
  <si>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</si>
  <si>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</si>
  <si>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</si>
  <si>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</si>
  <si>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</si>
  <si>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</si>
  <si>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</si>
  <si>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</si>
  <si>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</si>
  <si>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</si>
  <si>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</si>
  <si>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</si>
  <si>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</si>
  <si>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</si>
  <si>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</si>
  <si>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</si>
  <si>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</si>
  <si>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</si>
  <si>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</si>
  <si>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</si>
  <si>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</si>
  <si>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</si>
  <si>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</si>
  <si>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</si>
  <si>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</si>
  <si>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</si>
  <si>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</si>
  <si>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</si>
  <si>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</si>
  <si>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</si>
  <si>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</si>
  <si>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</si>
  <si>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</si>
  <si>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</si>
  <si>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</si>
  <si>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</si>
  <si>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</si>
  <si>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</si>
  <si>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</si>
  <si>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</si>
  <si>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</si>
  <si>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</si>
  <si>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</si>
  <si>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</si>
  <si>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</si>
  <si>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</si>
  <si>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</si>
  <si>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</si>
  <si>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</si>
  <si>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</si>
  <si>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</si>
  <si>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</si>
  <si>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</si>
  <si>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</si>
  <si>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</si>
  <si>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</si>
  <si>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</si>
  <si>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</si>
  <si>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</si>
  <si>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</si>
  <si>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</si>
  <si>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</si>
  <si>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</si>
  <si>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</si>
  <si>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</si>
  <si>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</si>
  <si>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</si>
  <si>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</si>
  <si>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</si>
  <si>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</si>
  <si>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</si>
  <si>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</si>
  <si>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</si>
  <si>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</si>
  <si>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</si>
  <si>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</si>
  <si>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</si>
  <si>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</si>
  <si>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</si>
  <si>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</si>
  <si>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</si>
  <si>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</si>
  <si>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</si>
  <si>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</si>
  <si>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</si>
  <si>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</si>
  <si>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</si>
  <si>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</si>
  <si>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</si>
  <si>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</si>
  <si>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</si>
  <si>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</si>
  <si>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</si>
  <si>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</si>
  <si>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</si>
  <si>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</si>
  <si>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</si>
  <si>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</si>
  <si>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</si>
  <si>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</si>
  <si>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</si>
  <si>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</si>
  <si>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</si>
  <si>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</si>
  <si>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</si>
  <si>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</si>
  <si>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</si>
  <si>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</si>
  <si>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</si>
  <si>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</si>
  <si>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</si>
  <si>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</si>
  <si>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</si>
  <si>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</si>
  <si>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</si>
  <si>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</si>
  <si>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</si>
  <si>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</si>
  <si>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</si>
  <si>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</si>
  <si>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</si>
  <si>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</si>
  <si>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</si>
  <si>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</si>
  <si>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</si>
  <si>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</si>
  <si>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</si>
  <si>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</si>
  <si>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</si>
  <si>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</si>
  <si>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</si>
  <si>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</si>
  <si>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</si>
  <si>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</si>
  <si>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</si>
  <si>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</si>
  <si>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</si>
  <si>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</si>
  <si>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</si>
  <si>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</si>
  <si>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</si>
  <si>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</si>
  <si>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</si>
  <si>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</si>
  <si>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</si>
  <si>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</si>
  <si>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</si>
  <si>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</si>
  <si>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</si>
  <si>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</si>
  <si>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</si>
  <si>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</si>
  <si>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</si>
  <si>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</si>
  <si>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</si>
  <si>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</si>
  <si>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</si>
  <si>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</si>
  <si>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</si>
  <si>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</si>
  <si>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</si>
  <si>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</si>
  <si>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</si>
  <si>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</si>
  <si>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</si>
  <si>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</si>
  <si>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</si>
  <si>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</si>
  <si>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</si>
  <si>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</si>
  <si>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</si>
  <si>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</si>
  <si>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</si>
  <si>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</si>
  <si>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</si>
  <si>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</si>
  <si>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</si>
  <si>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</si>
  <si>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</si>
  <si>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</si>
  <si>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</si>
  <si>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</si>
  <si>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</si>
  <si>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</si>
  <si>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</si>
  <si>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</si>
  <si>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</si>
  <si>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</si>
  <si>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</si>
  <si>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</si>
  <si>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</si>
  <si>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</si>
  <si>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</si>
  <si>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</si>
  <si>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</si>
  <si>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</si>
  <si>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</si>
  <si>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</si>
  <si>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</si>
  <si>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</si>
  <si>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</si>
  <si>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</si>
  <si>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</si>
  <si>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</si>
  <si>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</si>
  <si>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</si>
  <si>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</si>
  <si>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</si>
  <si>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</si>
  <si>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</si>
  <si>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</si>
  <si>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</si>
  <si>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</si>
  <si>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</si>
  <si>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</si>
  <si>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</si>
  <si>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</si>
  <si>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</si>
  <si>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</si>
  <si>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</si>
  <si>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</si>
  <si>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</si>
  <si>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</si>
  <si>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</si>
  <si>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</si>
  <si>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</si>
  <si>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</si>
  <si>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</si>
  <si>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</si>
  <si>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</si>
  <si>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</si>
  <si>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</si>
  <si>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</si>
  <si>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</si>
  <si>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</si>
  <si>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</si>
  <si>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</si>
  <si>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</si>
  <si>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</si>
  <si>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</si>
  <si>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</si>
  <si>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</si>
  <si>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</si>
  <si>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</si>
  <si>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</si>
  <si>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</si>
  <si>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</si>
  <si>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</si>
  <si>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</si>
  <si>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</si>
  <si>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</si>
  <si>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</si>
  <si>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</si>
  <si>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</si>
  <si>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</si>
  <si>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</si>
  <si>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</si>
  <si>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</si>
  <si>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</si>
  <si>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</si>
  <si>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</si>
  <si>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</si>
  <si>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</si>
  <si>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</si>
  <si>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</si>
  <si>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</si>
  <si>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</si>
  <si>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</si>
  <si>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</si>
  <si>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</si>
  <si>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</si>
  <si>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</si>
  <si>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</si>
  <si>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</si>
  <si>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</si>
  <si>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</si>
  <si>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</si>
  <si>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</si>
  <si>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</si>
  <si>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</si>
  <si>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</si>
  <si>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</si>
  <si>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</si>
  <si>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</si>
  <si>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</si>
  <si>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</si>
  <si>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</si>
  <si>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</si>
  <si>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</si>
  <si>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</si>
  <si>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</si>
  <si>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</si>
  <si>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</si>
  <si>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</si>
  <si>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</si>
  <si>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</si>
  <si>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</si>
  <si>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</si>
  <si>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</si>
  <si>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</si>
  <si>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</si>
  <si>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</si>
  <si>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</si>
  <si>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</si>
  <si>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</si>
  <si>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</si>
  <si>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</si>
  <si>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</si>
  <si>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</si>
  <si>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</si>
  <si>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</si>
  <si>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</si>
  <si>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</si>
  <si>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</si>
  <si>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</si>
  <si>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</si>
  <si>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</si>
  <si>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</si>
  <si>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</si>
  <si>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</si>
  <si>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</si>
  <si>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</si>
  <si>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</si>
  <si>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</si>
  <si>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</si>
  <si>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</si>
  <si>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</si>
  <si>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</si>
  <si>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</si>
  <si>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</si>
  <si>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</si>
  <si>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</si>
  <si>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</si>
  <si>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</si>
  <si>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</si>
  <si>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</si>
  <si>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</si>
  <si>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</si>
  <si>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</si>
  <si>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</si>
  <si>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</si>
  <si>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</si>
  <si>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</si>
  <si>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</si>
  <si>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</si>
  <si>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</si>
  <si>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</si>
  <si>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</si>
  <si>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</si>
  <si>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</si>
  <si>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</si>
  <si>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</si>
  <si>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</si>
  <si>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</si>
  <si>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</si>
  <si>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</si>
  <si>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</si>
  <si>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</si>
  <si>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</si>
  <si>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</si>
  <si>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</si>
  <si>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</si>
  <si>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</si>
  <si>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</si>
  <si>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</si>
  <si>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</si>
  <si>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</si>
  <si>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</si>
  <si>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</si>
  <si>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</si>
  <si>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</si>
  <si>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</si>
  <si>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</si>
  <si>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</si>
  <si>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</si>
  <si>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</si>
  <si>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</si>
  <si>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</si>
  <si>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</si>
  <si>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</si>
  <si>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</si>
  <si>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</si>
  <si>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</si>
  <si>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</si>
  <si>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</si>
  <si>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</si>
  <si>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</si>
  <si>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</si>
  <si>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</si>
  <si>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</si>
  <si>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</si>
  <si>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</si>
  <si>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</si>
  <si>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</si>
  <si>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</si>
  <si>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</si>
  <si>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</si>
  <si>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</si>
  <si>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</si>
  <si>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</si>
  <si>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</si>
  <si>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</si>
  <si>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</si>
  <si>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</si>
  <si>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</si>
  <si>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</si>
  <si>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</si>
  <si>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</si>
  <si>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</si>
  <si>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</si>
  <si>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</si>
  <si>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</si>
  <si>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</si>
  <si>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</si>
  <si>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</si>
  <si>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</si>
  <si>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</si>
  <si>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</si>
  <si>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</si>
  <si>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</si>
  <si>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</si>
  <si>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</si>
  <si>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</si>
  <si>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</si>
  <si>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</si>
  <si>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</si>
  <si>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</si>
  <si>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</si>
  <si>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</si>
  <si>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</si>
  <si>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</si>
  <si>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</si>
  <si>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</si>
  <si>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</si>
  <si>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</si>
  <si>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</si>
  <si>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</si>
  <si>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</si>
  <si>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</si>
  <si>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</si>
  <si>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</si>
  <si>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</si>
  <si>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</si>
  <si>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</si>
  <si>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</si>
  <si>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</si>
  <si>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</si>
  <si>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</si>
  <si>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</si>
  <si>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</si>
  <si>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</si>
  <si>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</si>
  <si>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</si>
  <si>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</si>
  <si>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</si>
  <si>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</si>
  <si>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</si>
  <si>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</si>
  <si>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</si>
  <si>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</si>
  <si>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</si>
  <si>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</si>
  <si>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</si>
  <si>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</si>
  <si>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</si>
  <si>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</si>
  <si>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</si>
  <si>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</si>
  <si>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</si>
  <si>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</si>
  <si>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</si>
  <si>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</si>
  <si>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</si>
  <si>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</si>
  <si>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</si>
  <si>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</si>
  <si>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</si>
  <si>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</si>
  <si>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</si>
  <si>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</si>
  <si>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</si>
  <si>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</si>
  <si>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</si>
  <si>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</si>
  <si>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</si>
  <si>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</si>
  <si>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</si>
  <si>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</si>
  <si>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</si>
  <si>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</si>
  <si>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</si>
  <si>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</si>
  <si>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</si>
  <si>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</si>
  <si>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</si>
  <si>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</si>
  <si>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</si>
  <si>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</si>
  <si>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</si>
  <si>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</si>
  <si>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</si>
  <si>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</si>
  <si>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</si>
  <si>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</si>
  <si>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</si>
  <si>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</si>
  <si>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</si>
  <si>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</si>
  <si>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</si>
  <si>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</si>
  <si>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</si>
  <si>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</si>
  <si>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</si>
  <si>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</si>
  <si>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</si>
  <si>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</si>
  <si>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</si>
  <si>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</si>
  <si>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</si>
  <si>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</si>
  <si>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</si>
  <si>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</si>
  <si>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</si>
  <si>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</si>
  <si>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</si>
  <si>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</si>
  <si>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</si>
  <si>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</si>
  <si>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</si>
  <si>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</si>
  <si>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</si>
  <si>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</si>
  <si>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</si>
  <si>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</si>
  <si>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</si>
  <si>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</si>
  <si>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</si>
  <si>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</si>
  <si>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</si>
  <si>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</si>
  <si>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</si>
  <si>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</si>
  <si>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</si>
  <si>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</si>
  <si>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</si>
  <si>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</si>
  <si>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</si>
  <si>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</si>
  <si>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</si>
  <si>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</si>
  <si>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</si>
  <si>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</si>
  <si>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</si>
  <si>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</si>
  <si>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</si>
  <si>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</si>
  <si>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</si>
  <si>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</si>
  <si>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</si>
  <si>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</si>
  <si>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</si>
  <si>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</si>
  <si>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</si>
  <si>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</si>
  <si>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</si>
  <si>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</si>
  <si>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</si>
  <si>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</si>
  <si>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</si>
  <si>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</si>
  <si>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</si>
  <si>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</si>
  <si>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</si>
  <si>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</si>
  <si>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</si>
  <si>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</si>
  <si>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</si>
  <si>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</si>
  <si>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</si>
  <si>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</si>
  <si>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</si>
  <si>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</si>
  <si>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</si>
  <si>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</si>
  <si>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</si>
  <si>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</si>
  <si>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</si>
  <si>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</si>
  <si>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</si>
  <si>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</si>
  <si>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</si>
  <si>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</si>
  <si>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</si>
  <si>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</si>
  <si>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</si>
  <si>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</si>
  <si>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</si>
  <si>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</si>
  <si>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</si>
  <si>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</si>
  <si>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</si>
  <si>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</si>
  <si>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</si>
  <si>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</si>
  <si>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</si>
  <si>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</si>
  <si>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</si>
  <si>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</si>
  <si>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</si>
  <si>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</si>
  <si>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</si>
  <si>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</si>
  <si>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</si>
  <si>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</si>
  <si>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</si>
  <si>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</si>
  <si>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</si>
  <si>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</si>
  <si>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</si>
  <si>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</si>
  <si>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</si>
  <si>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</si>
  <si>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</si>
  <si>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</si>
  <si>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</si>
  <si>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</si>
  <si>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</si>
  <si>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</si>
  <si>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</si>
  <si>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</si>
  <si>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</si>
  <si>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</si>
  <si>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</si>
  <si>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</si>
  <si>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</si>
  <si>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</si>
  <si>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</si>
  <si>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</si>
  <si>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</si>
  <si>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</si>
  <si>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</si>
  <si>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</si>
  <si>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</si>
  <si>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</si>
  <si>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</si>
  <si>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</si>
  <si>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</si>
  <si>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</si>
  <si>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</si>
  <si>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</si>
  <si>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</si>
  <si>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</si>
  <si>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</si>
  <si>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</si>
  <si>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</si>
  <si>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</si>
  <si>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</si>
  <si>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</si>
  <si>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</si>
  <si>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</si>
  <si>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</si>
  <si>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</si>
  <si>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</si>
  <si>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</si>
  <si>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</si>
  <si>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</si>
  <si>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</si>
  <si>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</si>
  <si>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</si>
  <si>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</si>
  <si>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</si>
  <si>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</si>
  <si>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</si>
  <si>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</si>
  <si>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</si>
  <si>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</si>
  <si>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</si>
  <si>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</si>
  <si>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</si>
  <si>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</si>
  <si>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</si>
  <si>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</si>
  <si>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</si>
  <si>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</si>
  <si>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</si>
  <si>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</si>
  <si>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</si>
  <si>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</si>
  <si>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</si>
  <si>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</si>
  <si>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</si>
  <si>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</si>
  <si>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</si>
  <si>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</si>
  <si>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</si>
  <si>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</si>
  <si>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</si>
  <si>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</si>
  <si>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</si>
  <si>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</si>
  <si>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</si>
  <si>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</si>
  <si>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</si>
  <si>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</si>
  <si>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</si>
  <si>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</si>
  <si>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</si>
  <si>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</si>
  <si>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</si>
  <si>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</si>
  <si>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</si>
  <si>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</si>
  <si>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</si>
  <si>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</si>
  <si>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</si>
  <si>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</si>
  <si>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</si>
  <si>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</si>
  <si>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</si>
  <si>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</si>
  <si>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</si>
  <si>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</si>
  <si>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</si>
  <si>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</si>
  <si>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</si>
  <si>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</si>
  <si>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</si>
  <si>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</si>
  <si>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</si>
  <si>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</si>
  <si>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</si>
  <si>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</si>
  <si>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</si>
  <si>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</si>
  <si>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</si>
  <si>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</si>
  <si>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</si>
  <si>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</si>
  <si>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</si>
  <si>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</si>
  <si>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</si>
  <si>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</si>
  <si>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</si>
  <si>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</si>
  <si>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</si>
  <si>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</si>
  <si>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</si>
  <si>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</si>
  <si>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</si>
  <si>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</si>
  <si>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</si>
  <si>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</si>
  <si>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</si>
  <si>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</si>
  <si>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</si>
  <si>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</si>
  <si>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</si>
  <si>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</si>
  <si>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</si>
  <si>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</si>
  <si>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</si>
  <si>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</si>
  <si>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</si>
  <si>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</si>
  <si>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</si>
  <si>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</si>
  <si>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</si>
  <si>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</si>
  <si>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</si>
  <si>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</si>
  <si>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</si>
  <si>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</si>
  <si>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</si>
  <si>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</si>
  <si>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</si>
  <si>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</si>
  <si>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</si>
  <si>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</si>
  <si>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</si>
  <si>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</si>
  <si>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</si>
  <si>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</si>
  <si>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</si>
  <si>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</si>
  <si>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</si>
  <si>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</si>
  <si>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</si>
  <si>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</si>
  <si>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</si>
  <si>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</si>
  <si>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</si>
  <si>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</si>
  <si>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</si>
  <si>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</si>
  <si>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</si>
  <si>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</si>
  <si>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</si>
  <si>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</si>
  <si>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</si>
  <si>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</si>
  <si>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</si>
  <si>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</si>
  <si>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</si>
  <si>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</si>
  <si>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</si>
  <si>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</si>
  <si>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</si>
  <si>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</si>
  <si>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</si>
  <si>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</si>
  <si>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</si>
  <si>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</si>
  <si>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</si>
  <si>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</si>
  <si>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</si>
  <si>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</si>
  <si>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</si>
  <si>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</si>
  <si>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</si>
  <si>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</si>
  <si>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</si>
  <si>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</si>
  <si>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</si>
  <si>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</si>
  <si>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</si>
  <si>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</si>
  <si>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</si>
  <si>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</si>
  <si>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</si>
  <si>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</si>
  <si>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</si>
  <si>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</si>
  <si>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</si>
  <si>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</si>
  <si>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</si>
  <si>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</si>
  <si>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</si>
  <si>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</si>
  <si>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</si>
  <si>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</si>
  <si>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</si>
  <si>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</si>
  <si>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</si>
  <si>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</si>
  <si>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</si>
  <si>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</si>
  <si>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</si>
  <si>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</si>
  <si>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</si>
  <si>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</si>
  <si>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</si>
  <si>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</si>
  <si>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</si>
  <si>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</si>
  <si>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</si>
  <si>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</si>
  <si>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</si>
  <si>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</si>
  <si>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</si>
  <si>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</si>
  <si>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</si>
  <si>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</si>
  <si>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</si>
  <si>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</si>
  <si>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</si>
  <si>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</si>
  <si>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</si>
  <si>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</si>
  <si>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</si>
  <si>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</si>
  <si>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</si>
  <si>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</si>
  <si>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</si>
  <si>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</si>
  <si>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</si>
  <si>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</si>
  <si>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</si>
  <si>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</si>
  <si>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</si>
  <si>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</si>
  <si>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</si>
  <si>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</si>
  <si>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</si>
  <si>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</si>
  <si>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</si>
  <si>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</si>
  <si>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</si>
  <si>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</si>
  <si>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</si>
  <si>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</si>
  <si>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</si>
  <si>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</si>
  <si>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</si>
  <si>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</si>
  <si>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</si>
  <si>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</si>
  <si>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</si>
  <si>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</si>
  <si>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</si>
  <si>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</si>
  <si>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</si>
  <si>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</si>
  <si>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</si>
  <si>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</si>
  <si>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</si>
  <si>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</si>
  <si>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</si>
  <si>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</si>
  <si>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</si>
  <si>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</si>
  <si>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</si>
  <si>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</si>
  <si>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</si>
  <si>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</si>
  <si>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</si>
  <si>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</si>
  <si>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</si>
  <si>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</si>
  <si>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</si>
  <si>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</si>
  <si>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</si>
  <si>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</si>
  <si>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</si>
  <si>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</si>
  <si>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</si>
  <si>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</si>
  <si>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</si>
  <si>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</si>
  <si>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</si>
  <si>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</si>
  <si>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</si>
  <si>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</si>
  <si>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</si>
  <si>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</si>
  <si>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</si>
  <si>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</si>
  <si>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</si>
  <si>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</si>
  <si>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</si>
  <si>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</si>
  <si>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</si>
  <si>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</si>
  <si>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</si>
  <si>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</si>
  <si>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</si>
  <si>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</si>
  <si>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</si>
  <si>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</si>
  <si>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</si>
  <si>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</si>
  <si>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</si>
  <si>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</si>
  <si>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</si>
  <si>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</si>
  <si>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</si>
  <si>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</si>
  <si>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</si>
  <si>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</si>
  <si>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</si>
  <si>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</si>
  <si>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</si>
  <si>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</si>
  <si>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</si>
  <si>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</si>
  <si>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</si>
  <si>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</si>
  <si>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</si>
  <si>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</si>
  <si>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</si>
  <si>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</si>
  <si>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</si>
  <si>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</si>
  <si>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</si>
  <si>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</si>
  <si>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</si>
  <si>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</si>
  <si>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</si>
  <si>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</si>
  <si>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</si>
  <si>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</si>
  <si>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</si>
  <si>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</si>
  <si>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</si>
  <si>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</si>
  <si>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</si>
  <si>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</si>
  <si>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</si>
  <si>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</si>
  <si>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</si>
  <si>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</si>
  <si>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</si>
  <si>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</si>
  <si>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</si>
  <si>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</si>
  <si>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</si>
  <si>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</si>
  <si>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</si>
  <si>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</si>
  <si>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</si>
  <si>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</si>
  <si>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</si>
  <si>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</si>
  <si>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</si>
  <si>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</si>
  <si>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</si>
  <si>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</si>
  <si>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</si>
  <si>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</si>
  <si>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</si>
  <si>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</si>
  <si>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</si>
  <si>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</si>
  <si>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</si>
  <si>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</si>
  <si>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</si>
  <si>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</si>
  <si>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</si>
  <si>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</si>
  <si>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</si>
  <si>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</si>
  <si>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</si>
  <si>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</si>
  <si>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</si>
  <si>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</si>
  <si>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</si>
  <si>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</si>
  <si>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</si>
  <si>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</si>
  <si>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</si>
  <si>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</si>
  <si>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</si>
  <si>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</si>
  <si>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</si>
  <si>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</si>
  <si>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</si>
  <si>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</si>
  <si>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</si>
  <si>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</si>
  <si>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</si>
  <si>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</si>
  <si>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</si>
  <si>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</si>
  <si>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</si>
  <si>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</si>
  <si>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</si>
  <si>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</si>
  <si>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</si>
  <si>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</si>
  <si>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</si>
  <si>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</si>
  <si>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</si>
  <si>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</si>
  <si>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</si>
  <si>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</si>
  <si>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</si>
  <si>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</si>
  <si>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</si>
  <si>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</si>
  <si>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</si>
  <si>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</si>
  <si>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</si>
  <si>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</si>
  <si>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</si>
  <si>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</si>
  <si>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</si>
  <si>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</si>
  <si>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</si>
  <si>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</si>
  <si>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</si>
  <si>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</si>
  <si>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</si>
  <si>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</si>
  <si>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</si>
  <si>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</si>
  <si>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</si>
  <si>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</si>
  <si>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</si>
  <si>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</si>
  <si>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</si>
  <si>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</si>
  <si>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</si>
  <si>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</si>
  <si>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</si>
  <si>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</si>
  <si>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</si>
  <si>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</si>
  <si>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</si>
  <si>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</si>
  <si>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</si>
  <si>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</si>
  <si>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</si>
  <si>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</si>
  <si>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</si>
  <si>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</si>
  <si>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</si>
  <si>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</si>
  <si>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</si>
  <si>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</si>
  <si>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</si>
  <si>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</si>
  <si>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</si>
  <si>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</si>
  <si>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</si>
  <si>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</si>
  <si>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</si>
  <si>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</si>
  <si>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</si>
  <si>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</si>
  <si>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</si>
  <si>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</si>
  <si>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</si>
  <si>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</si>
  <si>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</si>
  <si>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</si>
  <si>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</si>
  <si>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</si>
  <si>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</si>
  <si>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</si>
  <si>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</si>
  <si>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</si>
  <si>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</si>
  <si>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</si>
  <si>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</si>
  <si>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</si>
  <si>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</si>
  <si>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</si>
  <si>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</si>
  <si>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</si>
  <si>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</si>
  <si>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</si>
  <si>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</si>
  <si>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</si>
  <si>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</si>
  <si>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</si>
  <si>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</si>
  <si>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</si>
  <si>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</si>
  <si>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</si>
  <si>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</si>
  <si>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</si>
  <si>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</si>
  <si>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</si>
  <si>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</si>
  <si>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</si>
  <si>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</si>
  <si>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</si>
  <si>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</si>
  <si>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</si>
  <si>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</si>
  <si>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</si>
  <si>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</si>
  <si>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</si>
  <si>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</si>
  <si>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</si>
  <si>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</si>
  <si>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</si>
  <si>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</si>
  <si>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</si>
  <si>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</si>
  <si>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</si>
  <si>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</si>
  <si>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</si>
  <si>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</si>
  <si>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</si>
  <si>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</si>
  <si>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</si>
  <si>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</si>
  <si>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</si>
  <si>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</si>
  <si>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</si>
  <si>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</si>
  <si>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</si>
  <si>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</si>
  <si>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</si>
  <si>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</si>
  <si>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</si>
  <si>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</si>
  <si>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</si>
  <si>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</si>
  <si>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</si>
  <si>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</si>
  <si>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</si>
  <si>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</si>
  <si>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</si>
  <si>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</si>
  <si>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</si>
  <si>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</si>
  <si>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</si>
  <si>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</si>
  <si>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</si>
  <si>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</si>
  <si>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</si>
  <si>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</si>
  <si>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</si>
  <si>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</si>
  <si>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</si>
  <si>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</si>
  <si>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</si>
  <si>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</si>
  <si>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</si>
  <si>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</si>
  <si>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</si>
  <si>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</si>
  <si>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</si>
  <si>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</si>
  <si>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</si>
  <si>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</si>
  <si>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</si>
  <si>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</si>
  <si>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</si>
  <si>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</si>
  <si>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</si>
  <si>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</si>
  <si>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</si>
  <si>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</si>
  <si>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</si>
  <si>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</si>
  <si>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</si>
  <si>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</si>
  <si>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</si>
  <si>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</si>
  <si>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</si>
  <si>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</si>
  <si>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</si>
  <si>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</si>
  <si>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</si>
  <si>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</si>
  <si>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</si>
  <si>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</si>
  <si>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</si>
  <si>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</si>
  <si>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</si>
  <si>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</si>
  <si>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</si>
  <si>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</si>
  <si>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</si>
  <si>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</si>
  <si>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</si>
  <si>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</si>
  <si>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</si>
  <si>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</si>
  <si>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</si>
  <si>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</si>
  <si>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</si>
  <si>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</si>
  <si>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</si>
  <si>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</si>
  <si>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</si>
  <si>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</si>
  <si>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</si>
  <si>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</si>
  <si>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</si>
  <si>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</si>
  <si>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</si>
  <si>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</si>
  <si>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</si>
  <si>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</si>
  <si>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</si>
  <si>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</si>
  <si>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</si>
  <si>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</si>
  <si>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</si>
  <si>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</si>
  <si>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</si>
  <si>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</si>
  <si>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</si>
  <si>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</si>
  <si>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</si>
  <si>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</si>
  <si>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</si>
  <si>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</si>
  <si>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</si>
  <si>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</si>
  <si>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</si>
  <si>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</si>
  <si>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</si>
  <si>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</si>
  <si>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</si>
  <si>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</si>
  <si>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</si>
  <si>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</si>
  <si>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</si>
  <si>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</si>
  <si>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</si>
  <si>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</si>
  <si>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</si>
  <si>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</si>
  <si>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</si>
  <si>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</si>
  <si>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</si>
  <si>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</si>
  <si>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</si>
  <si>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</si>
  <si>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</si>
  <si>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</si>
  <si>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</si>
  <si>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</si>
  <si>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</si>
  <si>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</si>
  <si>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</si>
  <si>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</si>
  <si>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</si>
  <si>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</si>
  <si>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</si>
  <si>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</si>
  <si>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</si>
  <si>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</si>
  <si>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</si>
  <si>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</si>
  <si>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</si>
  <si>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</si>
  <si>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</si>
  <si>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</si>
  <si>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</si>
  <si>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</si>
  <si>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</si>
  <si>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</si>
  <si>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</si>
  <si>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</si>
  <si>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</si>
  <si>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</si>
  <si>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</si>
  <si>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</si>
  <si>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</si>
  <si>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</si>
  <si>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</si>
  <si>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</si>
  <si>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</si>
  <si>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</si>
  <si>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</si>
  <si>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</si>
  <si>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</si>
  <si>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</si>
  <si>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</si>
  <si>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</si>
  <si>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</si>
  <si>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</si>
  <si>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</si>
  <si>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</si>
  <si>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</si>
  <si>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</si>
  <si>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</si>
  <si>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</si>
  <si>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</si>
  <si>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</si>
  <si>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</si>
  <si>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</si>
  <si>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</si>
  <si>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</si>
  <si>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</si>
  <si>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</si>
  <si>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</si>
  <si>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</si>
  <si>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</si>
  <si>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</si>
  <si>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</si>
  <si>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</si>
  <si>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</si>
  <si>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</si>
  <si>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</si>
  <si>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</si>
  <si>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</si>
  <si>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</si>
  <si>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</si>
  <si>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</si>
  <si>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</si>
  <si>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</si>
  <si>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</si>
  <si>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</si>
  <si>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</si>
  <si>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</si>
  <si>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</si>
  <si>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</si>
  <si>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</si>
  <si>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</si>
  <si>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</si>
  <si>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</si>
  <si>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</si>
  <si>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</si>
  <si>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</si>
  <si>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</si>
  <si>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</si>
  <si>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</si>
  <si>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</si>
  <si>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</si>
  <si>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</si>
  <si>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</si>
  <si>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</si>
  <si>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</si>
  <si>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</si>
  <si>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</si>
  <si>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</si>
  <si>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</si>
  <si>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</si>
  <si>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</si>
  <si>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</si>
  <si>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</si>
  <si>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</si>
  <si>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</si>
  <si>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</si>
  <si>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</si>
  <si>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</si>
  <si>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</si>
  <si>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</si>
  <si>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</si>
  <si>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</si>
  <si>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</si>
  <si>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</si>
  <si>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</si>
  <si>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</si>
  <si>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</si>
  <si>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</si>
  <si>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</si>
  <si>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</si>
  <si>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</si>
  <si>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</si>
  <si>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</si>
  <si>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</si>
  <si>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</si>
  <si>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</si>
  <si>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</si>
  <si>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</si>
  <si>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</si>
  <si>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</si>
  <si>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</si>
  <si>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</si>
  <si>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</si>
  <si>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</si>
  <si>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</si>
  <si>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</si>
  <si>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</si>
  <si>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</si>
  <si>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</si>
  <si>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</si>
  <si>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</si>
  <si>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</si>
  <si>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</si>
  <si>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</si>
  <si>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</si>
  <si>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</si>
  <si>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</si>
  <si>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</si>
  <si>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</si>
  <si>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</si>
  <si>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</si>
  <si>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</si>
  <si>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</si>
  <si>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</si>
  <si>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</si>
  <si>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</si>
  <si>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</si>
  <si>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</si>
  <si>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</si>
  <si>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</si>
  <si>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</si>
  <si>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</si>
  <si>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</si>
  <si>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</si>
  <si>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</si>
  <si>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</si>
  <si>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</si>
  <si>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</si>
  <si>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</si>
  <si>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</si>
  <si>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</si>
  <si>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</si>
  <si>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</si>
  <si>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</si>
  <si>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</si>
  <si>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</si>
  <si>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</si>
  <si>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</si>
  <si>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</si>
  <si>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</si>
  <si>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</si>
  <si>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</si>
  <si>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</si>
  <si>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</si>
  <si>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</si>
  <si>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</si>
  <si>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</si>
  <si>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</si>
  <si>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</si>
  <si>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</si>
  <si>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</si>
  <si>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</si>
  <si>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</si>
  <si>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</si>
  <si>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</si>
  <si>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</si>
  <si>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</si>
  <si>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</si>
  <si>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</si>
  <si>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</si>
  <si>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</si>
  <si>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</si>
  <si>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</si>
  <si>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</si>
  <si>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</si>
  <si>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</si>
  <si>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</si>
  <si>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</si>
  <si>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</si>
  <si>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</si>
  <si>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</si>
  <si>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</si>
  <si>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</si>
  <si>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</si>
  <si>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</si>
  <si>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</si>
  <si>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</si>
  <si>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</si>
  <si>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</si>
  <si>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</si>
  <si>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</si>
  <si>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</si>
  <si>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</si>
  <si>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</si>
  <si>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</si>
  <si>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</si>
  <si>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</si>
  <si>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</si>
  <si>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</si>
  <si>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</si>
  <si>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</si>
  <si>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</si>
  <si>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</si>
  <si>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</si>
  <si>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</si>
  <si>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</si>
  <si>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</si>
  <si>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</si>
  <si>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</si>
  <si>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</si>
  <si>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</si>
  <si>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</si>
  <si>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</si>
  <si>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</si>
  <si>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</si>
  <si>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</si>
  <si>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</si>
  <si>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</si>
  <si>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</si>
  <si>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</si>
  <si>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</si>
  <si>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</si>
  <si>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</si>
  <si>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</si>
  <si>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</si>
  <si>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</si>
  <si>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</si>
  <si>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</si>
  <si>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</si>
  <si>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</si>
  <si>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</si>
  <si>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</si>
  <si>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</si>
  <si>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</si>
  <si>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</si>
  <si>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</si>
  <si>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</si>
  <si>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</si>
  <si>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</si>
  <si>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</si>
  <si>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</si>
  <si>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</si>
  <si>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</si>
  <si>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</si>
  <si>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</si>
  <si>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</si>
  <si>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</si>
  <si>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</si>
  <si>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</si>
  <si>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</si>
  <si>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</si>
  <si>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</si>
  <si>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</si>
  <si>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</si>
  <si>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</si>
  <si>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</si>
  <si>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</si>
  <si>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</si>
  <si>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</si>
  <si>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</si>
  <si>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</si>
  <si>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</si>
  <si>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</si>
  <si>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</si>
  <si>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</si>
  <si>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</si>
  <si>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</si>
  <si>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</si>
  <si>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</si>
  <si>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</si>
  <si>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</si>
  <si>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</si>
  <si>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</si>
  <si>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</si>
  <si>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</si>
  <si>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</si>
  <si>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</si>
  <si>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</si>
  <si>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</si>
  <si>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</si>
  <si>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</si>
  <si>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</si>
  <si>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</si>
  <si>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</si>
  <si>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</si>
  <si>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</si>
  <si>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</si>
  <si>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</si>
  <si>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</si>
  <si>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</si>
  <si>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</si>
  <si>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</si>
  <si>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</si>
  <si>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</si>
  <si>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</si>
  <si>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</si>
  <si>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</si>
  <si>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</si>
  <si>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</si>
  <si>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</si>
  <si>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</si>
  <si>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</si>
  <si>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</si>
  <si>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</si>
  <si>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</si>
  <si>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</si>
  <si>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</si>
  <si>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</si>
  <si>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</si>
  <si>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</si>
  <si>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</si>
  <si>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</si>
  <si>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</si>
  <si>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</si>
  <si>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</si>
  <si>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</si>
  <si>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</si>
  <si>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</si>
  <si>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</si>
  <si>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</si>
  <si>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</si>
  <si>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</si>
  <si>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</si>
  <si>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</si>
  <si>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</si>
  <si>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</si>
  <si>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</si>
  <si>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</si>
  <si>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</si>
  <si>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</si>
  <si>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</si>
  <si>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</si>
  <si>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</si>
  <si>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</si>
  <si>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</si>
  <si>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</si>
  <si>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</si>
  <si>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</si>
  <si>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</si>
  <si>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</si>
  <si>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</si>
  <si>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</si>
  <si>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</si>
  <si>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</si>
  <si>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</si>
  <si>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</si>
  <si>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</si>
  <si>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</si>
  <si>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</si>
  <si>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</si>
  <si>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</si>
  <si>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</si>
  <si>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</si>
  <si>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</si>
  <si>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</si>
  <si>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</si>
  <si>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</si>
  <si>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</si>
  <si>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</si>
  <si>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</si>
  <si>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</si>
  <si>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</si>
  <si>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</si>
  <si>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</si>
  <si>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</si>
  <si>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</si>
  <si>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</si>
  <si>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</si>
  <si>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</si>
  <si>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</si>
  <si>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</si>
  <si>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</si>
  <si>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</si>
  <si>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</si>
  <si>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</si>
  <si>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</si>
  <si>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</si>
  <si>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</si>
  <si>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</si>
  <si>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</si>
  <si>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</si>
  <si>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</si>
  <si>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</si>
  <si>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</si>
  <si>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</si>
  <si>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</si>
  <si>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</si>
  <si>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</si>
  <si>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</si>
  <si>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</si>
  <si>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</si>
  <si>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</si>
  <si>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</si>
  <si>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</si>
  <si>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</si>
  <si>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</si>
  <si>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</si>
  <si>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</si>
  <si>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</si>
  <si>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</si>
  <si>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</si>
  <si>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</si>
  <si>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</si>
  <si>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</si>
  <si>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</si>
  <si>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</si>
  <si>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</si>
  <si>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</si>
  <si>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</si>
  <si>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</si>
  <si>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</si>
  <si>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</si>
  <si>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</si>
  <si>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</si>
  <si>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</si>
  <si>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</si>
  <si>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</si>
  <si>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</si>
  <si>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</si>
  <si>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</si>
  <si>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</si>
  <si>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</si>
  <si>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</si>
  <si>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</si>
  <si>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</si>
  <si>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</si>
  <si>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</si>
  <si>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</si>
  <si>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</si>
  <si>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</si>
  <si>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</si>
  <si>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</si>
  <si>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</si>
  <si>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</si>
  <si>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</si>
  <si>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</si>
  <si>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</si>
  <si>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</si>
  <si>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</si>
  <si>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</si>
  <si>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</si>
  <si>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</si>
  <si>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</si>
  <si>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</si>
  <si>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</si>
  <si>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</si>
  <si>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</si>
  <si>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</si>
  <si>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</si>
  <si>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</si>
  <si>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</si>
  <si>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</si>
  <si>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</si>
  <si>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</si>
  <si>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</si>
  <si>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</si>
  <si>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</si>
  <si>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</si>
  <si>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</si>
  <si>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</si>
  <si>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</si>
  <si>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</si>
  <si>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</si>
  <si>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</si>
  <si>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</si>
  <si>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</si>
  <si>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</si>
  <si>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</si>
  <si>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</si>
  <si>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</si>
  <si>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</si>
  <si>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</si>
  <si>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</si>
  <si>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</si>
  <si>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</si>
  <si>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</si>
  <si>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</si>
  <si>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</si>
  <si>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</si>
  <si>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</si>
  <si>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</si>
  <si>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</si>
  <si>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</si>
  <si>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</si>
  <si>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</si>
  <si>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</si>
  <si>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</si>
  <si>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</si>
  <si>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</si>
  <si>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</si>
  <si>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</si>
  <si>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</si>
  <si>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</si>
  <si>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</si>
  <si>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</si>
  <si>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</si>
  <si>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</si>
  <si>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</si>
  <si>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</si>
  <si>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</si>
  <si>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</si>
  <si>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</si>
  <si>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</si>
  <si>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</si>
  <si>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</si>
  <si>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</si>
  <si>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</si>
  <si>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</si>
  <si>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</si>
  <si>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</si>
  <si>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</si>
  <si>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</si>
  <si>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</si>
  <si>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</si>
  <si>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</si>
  <si>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</si>
  <si>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</si>
  <si>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</si>
  <si>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</si>
  <si>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</si>
  <si>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</si>
  <si>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</si>
  <si>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</si>
  <si>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</si>
  <si>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</si>
  <si>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</si>
  <si>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</si>
  <si>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</si>
  <si>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</si>
  <si>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</si>
  <si>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</si>
  <si>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</si>
  <si>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</si>
  <si>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</si>
  <si>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</si>
  <si>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</si>
  <si>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</si>
  <si>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</si>
  <si>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</si>
  <si>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</si>
  <si>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</si>
  <si>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</si>
  <si>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</si>
  <si>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</si>
  <si>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</si>
  <si>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</si>
  <si>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</si>
  <si>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</si>
  <si>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</si>
  <si>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</si>
  <si>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</si>
  <si>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</si>
  <si>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</si>
  <si>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</si>
  <si>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</si>
  <si>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</si>
  <si>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</si>
  <si>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</si>
  <si>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</si>
  <si>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</si>
  <si>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</si>
  <si>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</si>
  <si>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</si>
  <si>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</si>
  <si>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</si>
  <si>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</si>
  <si>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</si>
  <si>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</si>
  <si>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</si>
  <si>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</si>
  <si>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</si>
  <si>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</si>
  <si>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</si>
  <si>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</si>
  <si>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</si>
  <si>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</si>
  <si>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</si>
  <si>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</si>
  <si>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</si>
  <si>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</si>
  <si>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</si>
  <si>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</si>
  <si>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</si>
  <si>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</si>
  <si>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</si>
  <si>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</si>
  <si>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</si>
  <si>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</si>
  <si>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</si>
  <si>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</si>
  <si>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</si>
  <si>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</si>
  <si>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</si>
  <si>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</si>
  <si>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</si>
  <si>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</si>
  <si>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</si>
  <si>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</si>
  <si>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</si>
  <si>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</si>
  <si>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</si>
  <si>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</si>
  <si>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</si>
  <si>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</si>
  <si>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</si>
  <si>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</si>
  <si>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</si>
  <si>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</si>
  <si>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</si>
  <si>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</si>
  <si>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</si>
  <si>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</si>
  <si>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</si>
  <si>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</si>
  <si>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</si>
  <si>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</si>
  <si>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</si>
  <si>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</si>
  <si>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</si>
  <si>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</si>
  <si>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</si>
  <si>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</si>
  <si>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</si>
  <si>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</si>
  <si>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</si>
  <si>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</si>
  <si>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</si>
  <si>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</si>
  <si>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</si>
  <si>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</si>
  <si>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</si>
  <si>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</si>
  <si>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</si>
  <si>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</si>
  <si>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</si>
  <si>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</si>
  <si>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</si>
  <si>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</si>
  <si>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</si>
  <si>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</si>
  <si>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</si>
  <si>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</si>
  <si>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</si>
  <si>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</si>
  <si>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</si>
  <si>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</si>
  <si>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</si>
  <si>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</si>
  <si>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</si>
  <si>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</si>
  <si>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</si>
  <si>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</si>
  <si>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</si>
  <si>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</si>
  <si>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</si>
  <si>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</si>
  <si>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</si>
  <si>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</si>
  <si>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</si>
  <si>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</si>
  <si>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</si>
  <si>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</si>
  <si>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</si>
  <si>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</si>
  <si>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</si>
  <si>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</si>
  <si>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</si>
  <si>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</si>
  <si>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</si>
  <si>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</si>
  <si>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</si>
  <si>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</si>
  <si>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</si>
  <si>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</si>
  <si>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</si>
  <si>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</si>
  <si>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</si>
  <si>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</si>
  <si>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</si>
  <si>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</si>
  <si>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</si>
  <si>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</si>
  <si>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</si>
  <si>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</si>
  <si>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</si>
  <si>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</si>
  <si>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</si>
  <si>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</si>
  <si>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</si>
  <si>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</si>
  <si>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</si>
  <si>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</si>
  <si>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</si>
  <si>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</si>
  <si>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</si>
  <si>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</si>
  <si>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</si>
  <si>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</si>
  <si>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</si>
  <si>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</si>
  <si>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</si>
  <si>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</si>
  <si>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</si>
  <si>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</si>
  <si>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</si>
  <si>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</si>
  <si>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</si>
  <si>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</si>
  <si>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</si>
  <si>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</si>
  <si>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</si>
  <si>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</si>
  <si>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</si>
  <si>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</si>
  <si>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</si>
  <si>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</si>
  <si>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</si>
  <si>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</si>
  <si>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</si>
  <si>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</si>
  <si>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</si>
  <si>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</si>
  <si>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</si>
  <si>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</si>
  <si>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</si>
  <si>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</si>
  <si>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</si>
  <si>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</si>
  <si>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</si>
  <si>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</si>
  <si>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</si>
  <si>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</si>
  <si>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</si>
  <si>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</si>
  <si>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</si>
  <si>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</si>
  <si>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</si>
  <si>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</si>
  <si>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</si>
  <si>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</si>
  <si>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</si>
  <si>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</si>
  <si>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</si>
  <si>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</si>
  <si>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</si>
  <si>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</si>
  <si>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</si>
  <si>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</si>
  <si>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</si>
  <si>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</si>
  <si>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</si>
  <si>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</si>
  <si>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</si>
  <si>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</si>
  <si>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</si>
  <si>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</si>
  <si>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</si>
  <si>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</si>
  <si>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</si>
  <si>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</si>
  <si>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</si>
  <si>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</si>
  <si>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</si>
  <si>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</si>
  <si>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</si>
  <si>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</si>
  <si>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</si>
  <si>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</si>
  <si>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</si>
  <si>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</si>
  <si>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</si>
  <si>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</si>
  <si>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</si>
  <si>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</si>
  <si>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</si>
  <si>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</si>
  <si>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</si>
  <si>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</si>
  <si>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</si>
  <si>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</si>
  <si>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</si>
  <si>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</si>
  <si>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</si>
  <si>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</si>
  <si>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</si>
  <si>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</si>
  <si>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</si>
  <si>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</si>
  <si>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</si>
  <si>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</si>
  <si>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</si>
  <si>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</si>
  <si>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</si>
  <si>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</si>
  <si>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</si>
  <si>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</si>
  <si>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</si>
  <si>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</si>
  <si>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</si>
  <si>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</si>
  <si>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</si>
  <si>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</si>
  <si>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</si>
  <si>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</si>
  <si>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</si>
  <si>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</si>
  <si>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</si>
  <si>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</si>
  <si>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</si>
  <si>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</si>
  <si>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</si>
  <si>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</si>
  <si>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</si>
  <si>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</si>
  <si>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</si>
  <si>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</si>
  <si>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</si>
  <si>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</si>
  <si>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</si>
  <si>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</si>
  <si>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</si>
  <si>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</si>
  <si>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</si>
  <si>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</si>
  <si>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</si>
  <si>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</si>
  <si>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</si>
  <si>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</si>
  <si>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</si>
  <si>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</si>
  <si>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</si>
  <si>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</si>
  <si>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</si>
  <si>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</si>
  <si>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</si>
  <si>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</si>
  <si>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</si>
  <si>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</si>
  <si>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</si>
  <si>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</si>
  <si>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</si>
  <si>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</si>
  <si>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</si>
  <si>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</si>
  <si>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</si>
  <si>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</si>
  <si>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</si>
  <si>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</si>
  <si>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</si>
  <si>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</si>
  <si>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</si>
  <si>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</si>
  <si>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</si>
  <si>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</si>
  <si>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</si>
  <si>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</si>
  <si>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</si>
  <si>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</si>
  <si>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</si>
  <si>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</si>
  <si>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</si>
  <si>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</si>
  <si>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</si>
  <si>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</si>
  <si>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</si>
  <si>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</si>
  <si>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</si>
  <si>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</si>
  <si>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</si>
  <si>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</si>
  <si>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</si>
  <si>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</si>
  <si>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</si>
  <si>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</si>
  <si>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</si>
  <si>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</si>
  <si>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</si>
  <si>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</si>
  <si>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</si>
  <si>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</si>
  <si>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</si>
  <si>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</si>
  <si>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</si>
  <si>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</si>
  <si>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</si>
  <si>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</si>
  <si>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</si>
  <si>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</si>
  <si>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</si>
  <si>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</si>
  <si>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</si>
  <si>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</si>
  <si>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</si>
  <si>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</si>
  <si>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</si>
  <si>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</si>
  <si>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</si>
  <si>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</si>
  <si>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</si>
  <si>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</si>
  <si>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</si>
  <si>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</si>
  <si>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</si>
  <si>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</si>
  <si>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</si>
  <si>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</si>
  <si>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</si>
  <si>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</si>
  <si>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</si>
  <si>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</si>
  <si>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</si>
  <si>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</si>
  <si>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</si>
  <si>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</si>
  <si>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</si>
  <si>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</si>
  <si>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</si>
  <si>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</si>
  <si>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</si>
  <si>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</si>
  <si>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</si>
  <si>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</si>
  <si>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</si>
  <si>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</si>
  <si>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</si>
  <si>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</si>
  <si>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</si>
  <si>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</si>
  <si>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</si>
  <si>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</si>
  <si>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</si>
  <si>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</si>
  <si>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</si>
  <si>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</si>
  <si>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</si>
  <si>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</si>
  <si>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</si>
  <si>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</si>
  <si>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</si>
  <si>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</si>
  <si>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</si>
  <si>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</si>
  <si>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</si>
  <si>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</si>
  <si>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</si>
  <si>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</si>
  <si>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</si>
  <si>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</si>
  <si>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</si>
  <si>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</si>
  <si>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</si>
  <si>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</si>
  <si>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</si>
  <si>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</si>
  <si>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</si>
  <si>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</si>
  <si>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</si>
  <si>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</si>
  <si>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</si>
  <si>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</si>
  <si>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</si>
  <si>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</si>
  <si>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</si>
  <si>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</si>
  <si>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</si>
  <si>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</si>
  <si>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</si>
  <si>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</si>
  <si>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</si>
  <si>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</si>
  <si>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</si>
  <si>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</si>
  <si>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</si>
  <si>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</si>
  <si>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</si>
  <si>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</si>
  <si>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</si>
  <si>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</si>
  <si>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</si>
  <si>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</si>
  <si>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</si>
  <si>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</si>
  <si>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</si>
  <si>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</si>
  <si>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</si>
  <si>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</si>
  <si>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</si>
  <si>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</si>
  <si>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</si>
  <si>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</si>
  <si>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</si>
  <si>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</si>
  <si>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</si>
  <si>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</si>
  <si>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</si>
  <si>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</si>
  <si>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</si>
  <si>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</si>
  <si>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</si>
  <si>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</si>
  <si>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</si>
  <si>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</si>
  <si>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</si>
  <si>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</si>
  <si>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</si>
  <si>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</si>
  <si>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</si>
  <si>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</si>
  <si>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</si>
  <si>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</si>
  <si>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</si>
  <si>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</si>
  <si>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</si>
  <si>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</si>
  <si>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</si>
  <si>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</si>
  <si>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</si>
  <si>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</si>
  <si>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</si>
  <si>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</si>
  <si>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</si>
  <si>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</si>
  <si>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</si>
  <si>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</si>
  <si>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</si>
  <si>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</si>
  <si>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</si>
  <si>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</si>
  <si>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</si>
  <si>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</si>
  <si>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</si>
  <si>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</si>
  <si>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</si>
  <si>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</si>
  <si>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</si>
  <si>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</si>
  <si>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</si>
  <si>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</si>
  <si>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</si>
  <si>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</si>
  <si>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</si>
  <si>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</si>
  <si>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</si>
  <si>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</si>
  <si>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</si>
  <si>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</si>
  <si>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</si>
  <si>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</si>
  <si>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</si>
  <si>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</si>
  <si>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</si>
  <si>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</si>
  <si>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</si>
  <si>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</si>
  <si>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</si>
  <si>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</si>
  <si>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</si>
  <si>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</si>
  <si>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</si>
  <si>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</si>
  <si>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</si>
  <si>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</si>
  <si>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</si>
  <si>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</si>
  <si>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</si>
  <si>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</si>
  <si>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</si>
  <si>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</si>
  <si>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</si>
  <si>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</si>
  <si>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</si>
  <si>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</si>
  <si>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</si>
  <si>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</si>
  <si>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</si>
  <si>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</si>
  <si>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</si>
  <si>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</si>
  <si>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</si>
  <si>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</si>
  <si>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</si>
  <si>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</si>
  <si>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</si>
  <si>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</si>
  <si>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</si>
  <si>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</si>
  <si>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</si>
  <si>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</si>
  <si>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</si>
  <si>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</si>
  <si>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</si>
  <si>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</si>
  <si>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</si>
  <si>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</si>
  <si>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</si>
  <si>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</si>
  <si>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</si>
  <si>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</si>
  <si>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</si>
  <si>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</si>
  <si>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</si>
  <si>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</si>
  <si>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</si>
  <si>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</si>
  <si>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</si>
  <si>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</si>
  <si>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</si>
  <si>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</si>
  <si>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</si>
  <si>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</si>
  <si>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</si>
  <si>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</si>
  <si>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</si>
  <si>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</si>
  <si>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</si>
  <si>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</si>
  <si>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</si>
  <si>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</si>
  <si>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</si>
  <si>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</si>
  <si>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</si>
  <si>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</si>
  <si>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</si>
  <si>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</si>
  <si>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</si>
  <si>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</si>
  <si>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</si>
  <si>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</si>
  <si>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</si>
  <si>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</si>
  <si>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</si>
  <si>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</si>
  <si>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</si>
  <si>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</si>
  <si>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</si>
  <si>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</si>
  <si>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</si>
  <si>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</si>
  <si>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</si>
  <si>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</si>
  <si>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</si>
  <si>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</si>
  <si>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</si>
  <si>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</si>
  <si>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</si>
  <si>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</si>
  <si>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</si>
  <si>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</si>
  <si>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</si>
  <si>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</si>
  <si>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</si>
  <si>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</si>
  <si>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</si>
  <si>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</si>
  <si>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</si>
  <si>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</si>
  <si>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</si>
  <si>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</si>
  <si>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</si>
  <si>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</si>
  <si>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</si>
  <si>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</si>
  <si>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</si>
  <si>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</si>
  <si>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</si>
  <si>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</si>
  <si>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</si>
  <si>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</si>
  <si>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</si>
  <si>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</si>
  <si>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</si>
  <si>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</si>
  <si>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</si>
  <si>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</si>
  <si>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</si>
  <si>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</si>
  <si>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</si>
  <si>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</si>
  <si>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</si>
  <si>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</si>
  <si>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</si>
  <si>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</si>
  <si>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</si>
  <si>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</si>
  <si>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</si>
  <si>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</si>
  <si>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</si>
  <si>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</si>
  <si>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</si>
  <si>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</si>
  <si>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</si>
  <si>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</si>
  <si>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</si>
  <si>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</si>
  <si>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</si>
  <si>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</si>
  <si>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</si>
  <si>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</si>
  <si>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</si>
  <si>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</si>
  <si>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</si>
  <si>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</si>
  <si>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</si>
  <si>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</si>
  <si>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</si>
  <si>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</si>
  <si>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</si>
  <si>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</si>
  <si>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</si>
  <si>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</si>
  <si>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</si>
  <si>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</si>
  <si>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</si>
  <si>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</si>
  <si>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</si>
  <si>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</si>
  <si>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</si>
  <si>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</si>
  <si>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</si>
  <si>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</si>
  <si>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</si>
  <si>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</si>
  <si>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</si>
  <si>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</si>
  <si>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</si>
  <si>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</si>
  <si>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</si>
  <si>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</si>
  <si>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</si>
  <si>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</si>
  <si>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</si>
  <si>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</si>
  <si>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</si>
  <si>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</si>
  <si>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</si>
  <si>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</si>
  <si>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</si>
  <si>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</si>
  <si>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</si>
  <si>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</si>
  <si>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</si>
  <si>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</si>
  <si>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</si>
  <si>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</si>
  <si>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</si>
  <si>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</si>
  <si>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</si>
  <si>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</si>
  <si>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</si>
  <si>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</si>
  <si>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</si>
  <si>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</si>
  <si>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</si>
  <si>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</si>
  <si>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</si>
  <si>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</si>
  <si>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</si>
  <si>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</si>
  <si>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</si>
  <si>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</si>
  <si>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</si>
  <si>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</si>
  <si>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</si>
  <si>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</si>
  <si>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</si>
  <si>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</si>
  <si>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</si>
  <si>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</si>
  <si>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</si>
  <si>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</si>
  <si>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</si>
  <si>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</si>
  <si>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</si>
  <si>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</si>
  <si>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</si>
  <si>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</si>
  <si>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</si>
  <si>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</si>
  <si>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</si>
  <si>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</si>
  <si>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</si>
  <si>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</si>
  <si>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</si>
  <si>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</si>
  <si>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</si>
  <si>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</si>
  <si>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</si>
  <si>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</si>
  <si>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</si>
  <si>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</si>
  <si>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</si>
  <si>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</si>
  <si>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</si>
  <si>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</si>
  <si>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</si>
  <si>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</si>
  <si>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</si>
  <si>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</si>
  <si>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</si>
  <si>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</si>
  <si>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</si>
  <si>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</si>
  <si>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</si>
  <si>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</si>
  <si>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</si>
  <si>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</si>
  <si>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</si>
  <si>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</si>
  <si>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</si>
  <si>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</si>
  <si>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</si>
  <si>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</si>
  <si>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</si>
  <si>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</si>
  <si>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</si>
  <si>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</si>
  <si>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</si>
  <si>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</si>
  <si>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</si>
  <si>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</si>
  <si>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</si>
  <si>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</si>
  <si>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</si>
  <si>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</si>
  <si>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</si>
  <si>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</si>
  <si>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</si>
  <si>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</si>
  <si>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</si>
  <si>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</si>
  <si>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</si>
  <si>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</si>
  <si>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</si>
  <si>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</si>
  <si>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</si>
  <si>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</si>
  <si>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</si>
  <si>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</si>
  <si>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</si>
  <si>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</si>
  <si>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</si>
  <si>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</si>
  <si>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</si>
  <si>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</si>
  <si>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</si>
  <si>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</si>
  <si>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</si>
  <si>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</si>
  <si>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</si>
  <si>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</si>
  <si>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</si>
  <si>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</si>
  <si>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</si>
  <si>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</si>
  <si>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</si>
  <si>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</si>
  <si>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</si>
  <si>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</si>
  <si>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</si>
  <si>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</si>
  <si>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</si>
  <si>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</si>
  <si>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</si>
  <si>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</si>
  <si>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</si>
  <si>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</si>
  <si>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</si>
  <si>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</si>
  <si>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</si>
  <si>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</si>
  <si>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</si>
  <si>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</si>
  <si>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</si>
  <si>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</si>
  <si>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</si>
  <si>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</si>
  <si>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</si>
  <si>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</si>
  <si>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</si>
  <si>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</si>
  <si>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</si>
  <si>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</si>
  <si>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</si>
  <si>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</si>
  <si>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</si>
  <si>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</si>
  <si>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</si>
  <si>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</si>
  <si>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</si>
  <si>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</si>
  <si>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</si>
  <si>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</si>
  <si>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</si>
  <si>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</si>
  <si>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</si>
  <si>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</si>
  <si>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</si>
  <si>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</si>
  <si>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</si>
  <si>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</si>
  <si>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</si>
  <si>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</si>
  <si>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</si>
  <si>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</si>
  <si>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</si>
  <si>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</si>
  <si>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</si>
  <si>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</si>
  <si>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</si>
  <si>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</si>
  <si>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</si>
  <si>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</si>
  <si>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</si>
  <si>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</si>
  <si>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</si>
  <si>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</si>
  <si>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</si>
  <si>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</si>
  <si>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</si>
  <si>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</si>
  <si>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</si>
  <si>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</si>
  <si>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</si>
  <si>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</si>
  <si>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</si>
  <si>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</si>
  <si>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</si>
  <si>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</si>
  <si>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</si>
  <si>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</si>
  <si>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</si>
  <si>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</si>
  <si>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</si>
  <si>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</si>
  <si>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</si>
  <si>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</si>
  <si>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</si>
  <si>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</si>
  <si>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</si>
  <si>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</si>
  <si>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</si>
  <si>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</si>
  <si>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</si>
  <si>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</si>
  <si>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</si>
  <si>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</si>
  <si>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</si>
  <si>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</si>
  <si>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</si>
  <si>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</si>
  <si>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</si>
  <si>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</si>
  <si>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</si>
  <si>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</si>
  <si>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</si>
  <si>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</si>
  <si>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</si>
  <si>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</si>
  <si>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</si>
  <si>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</si>
  <si>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</si>
  <si>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</si>
  <si>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</si>
  <si>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</si>
  <si>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</si>
  <si>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</si>
  <si>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</si>
  <si>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</si>
  <si>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</si>
  <si>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</si>
  <si>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</si>
  <si>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</si>
  <si>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</si>
  <si>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</si>
  <si>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</si>
  <si>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</si>
  <si>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</si>
  <si>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</si>
  <si>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</si>
  <si>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</si>
  <si>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</si>
  <si>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</si>
  <si>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</si>
  <si>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</si>
  <si>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</si>
  <si>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</si>
  <si>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</si>
  <si>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</si>
  <si>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</si>
  <si>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</si>
  <si>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</si>
  <si>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</si>
  <si>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</si>
  <si>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</si>
  <si>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</si>
  <si>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</si>
  <si>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</si>
  <si>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</si>
  <si>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</si>
  <si>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</si>
  <si>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</si>
  <si>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</si>
  <si>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</si>
  <si>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</si>
  <si>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</si>
  <si>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</si>
  <si>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</si>
  <si>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</si>
  <si>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</si>
  <si>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</si>
  <si>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</si>
  <si>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</si>
  <si>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</si>
  <si>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</si>
  <si>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</si>
  <si>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</si>
  <si>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</si>
  <si>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</si>
  <si>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</si>
  <si>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</si>
  <si>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</si>
  <si>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</si>
  <si>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</si>
  <si>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</si>
  <si>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</si>
  <si>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</si>
  <si>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</si>
  <si>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</si>
  <si>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</si>
  <si>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</si>
  <si>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</si>
  <si>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</si>
  <si>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</si>
  <si>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</si>
  <si>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</si>
  <si>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</si>
  <si>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</si>
  <si>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</si>
  <si>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</si>
  <si>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</si>
  <si>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</si>
  <si>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</si>
  <si>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</si>
  <si>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</si>
  <si>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</si>
  <si>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</si>
  <si>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</si>
  <si>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</si>
  <si>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</si>
  <si>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</si>
  <si>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</si>
  <si>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</si>
  <si>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</si>
  <si>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</si>
  <si>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</si>
  <si>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</si>
  <si>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</si>
  <si>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</si>
  <si>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</si>
  <si>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</si>
  <si>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</si>
  <si>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</si>
  <si>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</si>
  <si>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</si>
  <si>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</si>
  <si>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</si>
  <si>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</si>
  <si>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</si>
  <si>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</si>
  <si>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</si>
  <si>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</si>
  <si>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</si>
  <si>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</si>
  <si>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</si>
  <si>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</si>
  <si>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</si>
  <si>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</si>
  <si>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</si>
  <si>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</si>
  <si>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</si>
  <si>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</si>
  <si>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</si>
  <si>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</si>
  <si>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</si>
  <si>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</si>
  <si>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</si>
  <si>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</si>
  <si>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</si>
  <si>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</si>
  <si>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</si>
  <si>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</si>
  <si>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</si>
  <si>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</si>
  <si>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</si>
  <si>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</si>
  <si>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</si>
  <si>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</si>
  <si>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</si>
  <si>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</si>
  <si>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</si>
  <si>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</si>
  <si>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</si>
  <si>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</si>
  <si>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</si>
  <si>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</si>
  <si>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</si>
  <si>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</si>
  <si>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</si>
  <si>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</si>
  <si>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</si>
  <si>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</si>
  <si>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</si>
  <si>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</si>
  <si>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</si>
  <si>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</si>
  <si>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</si>
  <si>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</si>
  <si>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</si>
  <si>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</si>
  <si>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</si>
  <si>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</si>
  <si>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</si>
  <si>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</si>
  <si>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</si>
  <si>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</si>
  <si>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</si>
  <si>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</si>
  <si>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</si>
  <si>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</si>
  <si>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</si>
  <si>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</si>
  <si>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</si>
  <si>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</si>
  <si>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</si>
  <si>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</si>
  <si>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</si>
  <si>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</si>
  <si>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</si>
  <si>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</si>
  <si>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</si>
  <si>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</si>
  <si>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</si>
  <si>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</si>
  <si>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</si>
  <si>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</si>
  <si>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</si>
  <si>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</si>
  <si>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</si>
  <si>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</si>
  <si>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</si>
  <si>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</si>
  <si>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</si>
  <si>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</si>
  <si>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</si>
  <si>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</si>
  <si>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</si>
  <si>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</si>
  <si>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</si>
  <si>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</si>
  <si>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</si>
  <si>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</si>
  <si>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</si>
  <si>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</si>
  <si>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</si>
  <si>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</si>
  <si>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</si>
  <si>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</si>
  <si>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</si>
  <si>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</si>
  <si>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</si>
  <si>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</si>
  <si>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</si>
  <si>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</si>
  <si>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</si>
  <si>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</si>
  <si>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</si>
  <si>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</si>
  <si>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</si>
  <si>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</si>
  <si>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</si>
  <si>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</si>
  <si>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</si>
  <si>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</si>
  <si>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</si>
  <si>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</si>
  <si>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</si>
  <si>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</si>
  <si>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</si>
  <si>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</si>
  <si>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</si>
  <si>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</si>
  <si>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</si>
  <si>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</si>
  <si>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</si>
  <si>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</si>
  <si>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</si>
  <si>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</si>
  <si>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</si>
  <si>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</si>
  <si>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</si>
  <si>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</si>
  <si>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</si>
  <si>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</si>
  <si>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</si>
  <si>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</si>
  <si>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</si>
  <si>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</si>
  <si>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</si>
  <si>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</si>
  <si>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</si>
  <si>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</si>
  <si>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</si>
  <si>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</si>
  <si>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</si>
  <si>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</si>
  <si>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</si>
  <si>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</si>
  <si>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</si>
  <si>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</si>
  <si>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</si>
  <si>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</si>
  <si>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</si>
  <si>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</si>
  <si>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</si>
  <si>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</si>
  <si>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</si>
  <si>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</si>
  <si>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</si>
  <si>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</si>
  <si>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</si>
  <si>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</si>
  <si>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</si>
  <si>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</si>
  <si>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</si>
  <si>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</si>
  <si>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</si>
  <si>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</si>
  <si>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</si>
  <si>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</si>
  <si>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</si>
  <si>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</si>
  <si>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</si>
  <si>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</si>
  <si>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</si>
  <si>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</si>
  <si>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</si>
  <si>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</si>
  <si>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</si>
  <si>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</si>
  <si>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</si>
  <si>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</si>
  <si>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</si>
  <si>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</si>
  <si>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</si>
  <si>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</si>
  <si>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</si>
  <si>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</si>
  <si>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</si>
  <si>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</si>
  <si>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</si>
  <si>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</si>
  <si>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</si>
  <si>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</si>
  <si>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</si>
  <si>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</si>
  <si>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</si>
  <si>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</si>
  <si>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</si>
  <si>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</si>
  <si>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</si>
  <si>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</si>
  <si>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</si>
  <si>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</si>
  <si>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</si>
  <si>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</si>
  <si>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</si>
  <si>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</si>
  <si>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</si>
  <si>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</si>
  <si>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</si>
  <si>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</si>
  <si>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</si>
  <si>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</si>
  <si>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</si>
  <si>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</si>
  <si>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</si>
  <si>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</si>
  <si>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</si>
  <si>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</si>
  <si>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</si>
  <si>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</si>
  <si>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</si>
  <si>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</si>
  <si>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</si>
  <si>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</si>
  <si>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</si>
  <si>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</si>
  <si>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</si>
  <si>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</si>
  <si>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</si>
  <si>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</si>
  <si>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</si>
  <si>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</si>
  <si>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</si>
  <si>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</si>
  <si>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</si>
  <si>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</si>
  <si>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</si>
  <si>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</si>
  <si>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</si>
  <si>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</si>
  <si>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</si>
  <si>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</si>
  <si>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</si>
  <si>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</si>
  <si>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</si>
  <si>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</si>
  <si>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</si>
  <si>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</si>
  <si>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</si>
  <si>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</si>
  <si>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</si>
  <si>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</si>
  <si>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</si>
  <si>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</si>
  <si>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</si>
  <si>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</si>
  <si>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</si>
  <si>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</si>
  <si>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</si>
  <si>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</si>
  <si>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</si>
  <si>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</si>
  <si>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</si>
  <si>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</si>
  <si>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</si>
  <si>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</si>
  <si>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</si>
  <si>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</si>
  <si>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</si>
  <si>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</si>
  <si>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</si>
  <si>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</si>
  <si>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</si>
  <si>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</si>
  <si>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</si>
  <si>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</si>
  <si>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</si>
  <si>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</si>
  <si>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</si>
  <si>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</si>
  <si>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</si>
  <si>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</si>
  <si>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</si>
  <si>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</si>
  <si>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</si>
  <si>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</si>
  <si>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</si>
  <si>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</si>
  <si>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</si>
  <si>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</si>
  <si>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</si>
  <si>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</si>
  <si>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</si>
  <si>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</si>
  <si>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</si>
  <si>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</si>
  <si>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</si>
  <si>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</si>
  <si>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</si>
  <si>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</si>
  <si>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</si>
  <si>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</si>
  <si>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</si>
  <si>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</si>
  <si>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</si>
  <si>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</si>
  <si>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</si>
  <si>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</si>
  <si>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</si>
  <si>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</si>
  <si>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</si>
  <si>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</si>
  <si>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</si>
  <si>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</si>
  <si>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</si>
  <si>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</si>
  <si>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</si>
  <si>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</si>
  <si>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</si>
  <si>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</si>
  <si>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</si>
  <si>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</si>
  <si>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</si>
  <si>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</si>
  <si>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</si>
  <si>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</si>
  <si>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</si>
  <si>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</si>
  <si>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</si>
  <si>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</si>
  <si>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</si>
  <si>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</si>
  <si>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</si>
  <si>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</si>
  <si>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</si>
  <si>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</si>
  <si>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</si>
  <si>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</si>
  <si>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</si>
  <si>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</si>
  <si>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</si>
  <si>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</si>
  <si>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</si>
  <si>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</si>
  <si>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</si>
  <si>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</si>
  <si>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</si>
  <si>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</si>
  <si>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</si>
  <si>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</si>
  <si>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</si>
  <si>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</si>
  <si>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</si>
  <si>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</si>
  <si>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</si>
  <si>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</si>
  <si>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</si>
  <si>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</si>
  <si>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</si>
  <si>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</si>
  <si>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</si>
  <si>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</si>
  <si>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</si>
  <si>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</si>
  <si>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</si>
  <si>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</si>
  <si>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</si>
  <si>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</si>
  <si>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</si>
  <si>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</si>
  <si>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</si>
  <si>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</si>
  <si>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</si>
  <si>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</si>
  <si>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</si>
  <si>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</si>
  <si>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</si>
  <si>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</si>
  <si>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</si>
  <si>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</si>
  <si>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</si>
  <si>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</si>
  <si>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</si>
  <si>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</si>
  <si>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</si>
  <si>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</si>
  <si>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</si>
  <si>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</si>
  <si>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</si>
  <si>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</si>
  <si>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</si>
  <si>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</si>
  <si>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</si>
  <si>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</si>
  <si>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</si>
  <si>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</si>
  <si>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</si>
  <si>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</si>
  <si>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</si>
  <si>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</si>
  <si>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</si>
  <si>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</si>
  <si>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</si>
  <si>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</si>
  <si>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</si>
  <si>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</si>
  <si>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</si>
  <si>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</si>
  <si>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</si>
  <si>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</si>
  <si>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</si>
  <si>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</si>
  <si>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</si>
  <si>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</si>
  <si>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</si>
  <si>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</si>
  <si>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</si>
  <si>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</si>
  <si>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</si>
  <si>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</si>
  <si>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</si>
  <si>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</si>
  <si>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</si>
  <si>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</si>
  <si>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</si>
  <si>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</si>
  <si>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</si>
  <si>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</si>
  <si>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</si>
  <si>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</si>
  <si>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</si>
  <si>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</si>
  <si>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</si>
  <si>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</si>
  <si>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</si>
  <si>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</si>
  <si>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</si>
  <si>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</si>
  <si>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</si>
  <si>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</si>
  <si>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</si>
  <si>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</si>
  <si>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</si>
  <si>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</si>
  <si>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</si>
  <si>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</si>
  <si>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</si>
  <si>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</si>
  <si>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</si>
  <si>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</si>
  <si>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</si>
  <si>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</si>
  <si>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</si>
  <si>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</si>
  <si>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</si>
  <si>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</si>
  <si>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</si>
  <si>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</si>
  <si>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</si>
  <si>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</si>
  <si>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</si>
  <si>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</si>
  <si>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</si>
  <si>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</si>
  <si>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</si>
  <si>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</si>
  <si>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</si>
  <si>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</si>
  <si>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</si>
  <si>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</si>
  <si>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</si>
  <si>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</si>
  <si>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</si>
  <si>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</si>
  <si>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</si>
  <si>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</si>
  <si>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</si>
  <si>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</si>
  <si>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</si>
  <si>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</si>
  <si>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</si>
  <si>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</si>
  <si>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</si>
  <si>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</si>
  <si>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</si>
  <si>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</si>
  <si>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</si>
  <si>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</si>
  <si>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</si>
  <si>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</si>
  <si>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</si>
  <si>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</si>
  <si>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</si>
  <si>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</si>
  <si>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</si>
  <si>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</si>
  <si>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</si>
  <si>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</si>
  <si>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</si>
  <si>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</si>
  <si>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</si>
  <si>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</si>
  <si>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</si>
  <si>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</si>
  <si>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</si>
  <si>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</si>
  <si>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</si>
  <si>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</si>
  <si>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</si>
  <si>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</si>
  <si>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</si>
  <si>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</si>
  <si>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</si>
  <si>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</si>
  <si>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</si>
  <si>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</si>
  <si>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</si>
  <si>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</si>
  <si>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</si>
  <si>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</si>
  <si>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</si>
  <si>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</si>
  <si>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</si>
  <si>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</si>
  <si>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</si>
  <si>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</si>
  <si>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</si>
  <si>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</si>
  <si>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</si>
  <si>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</si>
  <si>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</si>
  <si>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</si>
  <si>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</si>
  <si>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</si>
  <si>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</si>
  <si>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</si>
  <si>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</si>
  <si>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</si>
  <si>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</si>
  <si>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</si>
  <si>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</si>
  <si>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</si>
  <si>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</si>
  <si>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</si>
  <si>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</si>
  <si>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</si>
  <si>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</si>
  <si>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</si>
  <si>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</si>
  <si>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</si>
  <si>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</si>
  <si>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</si>
  <si>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</si>
  <si>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</si>
  <si>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</si>
  <si>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</si>
  <si>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</si>
  <si>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</si>
  <si>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</si>
  <si>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</si>
  <si>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</si>
  <si>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</si>
  <si>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</si>
  <si>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</si>
  <si>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</si>
  <si>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</si>
  <si>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</si>
  <si>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</si>
  <si>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</si>
  <si>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</si>
  <si>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</si>
  <si>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</si>
  <si>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</si>
  <si>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</si>
  <si>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</si>
  <si>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</si>
  <si>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</si>
  <si>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</si>
  <si>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</si>
  <si>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</si>
  <si>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</si>
  <si>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</si>
  <si>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</si>
  <si>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</si>
  <si>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</si>
  <si>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</si>
  <si>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</si>
  <si>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</si>
  <si>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</si>
  <si>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</si>
  <si>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</si>
  <si>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</si>
  <si>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</si>
  <si>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</si>
  <si>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</si>
  <si>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</si>
  <si>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</si>
  <si>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</si>
  <si>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</si>
  <si>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</si>
  <si>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</si>
  <si>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</si>
  <si>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</si>
  <si>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</si>
  <si>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</si>
  <si>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</si>
  <si>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</si>
  <si>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</si>
  <si>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</si>
  <si>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</si>
  <si>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</si>
  <si>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</si>
  <si>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</si>
  <si>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</si>
  <si>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</si>
  <si>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</si>
  <si>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</si>
  <si>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</si>
  <si>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</si>
  <si>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</si>
  <si>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</si>
  <si>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</si>
  <si>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</si>
  <si>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</si>
  <si>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</si>
  <si>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</si>
  <si>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</si>
  <si>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</si>
  <si>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</si>
  <si>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</si>
  <si>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</si>
  <si>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</si>
  <si>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</si>
  <si>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</si>
  <si>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</si>
  <si>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</si>
  <si>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</si>
  <si>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</si>
  <si>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</si>
  <si>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</si>
  <si>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</si>
  <si>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</si>
  <si>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</si>
  <si>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</si>
  <si>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</si>
  <si>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</si>
  <si>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</si>
  <si>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</si>
  <si>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</si>
  <si>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</si>
  <si>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</si>
  <si>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</si>
  <si>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</si>
  <si>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</si>
  <si>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</si>
  <si>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</si>
  <si>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</si>
  <si>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</si>
  <si>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</si>
  <si>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</si>
  <si>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</si>
  <si>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</si>
  <si>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</si>
  <si>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</si>
  <si>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</si>
  <si>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</si>
  <si>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</si>
  <si>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</si>
  <si>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</si>
  <si>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</si>
  <si>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</si>
  <si>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</si>
  <si>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</si>
  <si>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</si>
  <si>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</si>
  <si>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</si>
  <si>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</si>
  <si>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</si>
  <si>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</si>
  <si>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</si>
  <si>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</si>
  <si>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</si>
  <si>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</si>
  <si>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</si>
  <si>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</si>
  <si>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</si>
  <si>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</si>
  <si>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</si>
  <si>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</si>
  <si>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</si>
  <si>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</si>
  <si>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</si>
  <si>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</si>
  <si>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</si>
  <si>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</si>
  <si>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</si>
  <si>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</si>
  <si>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</si>
  <si>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</si>
  <si>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</si>
  <si>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</si>
  <si>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</si>
  <si>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</si>
  <si>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</si>
  <si>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</si>
  <si>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</si>
  <si>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</si>
  <si>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</si>
  <si>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</si>
  <si>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</si>
  <si>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</si>
  <si>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</si>
  <si>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</si>
  <si>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</si>
  <si>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</si>
  <si>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</si>
  <si>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</si>
  <si>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</si>
  <si>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</si>
  <si>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</si>
  <si>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</si>
  <si>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</si>
  <si>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</si>
  <si>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</si>
  <si>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</si>
  <si>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</si>
  <si>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</si>
  <si>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</si>
  <si>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</si>
  <si>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</si>
  <si>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</si>
  <si>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</si>
  <si>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</si>
  <si>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</si>
  <si>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</si>
  <si>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</si>
  <si>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</si>
  <si>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</si>
  <si>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</si>
  <si>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</si>
  <si>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</si>
  <si>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</si>
  <si>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</si>
  <si>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</si>
  <si>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</si>
  <si>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</si>
  <si>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</si>
  <si>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</si>
  <si>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</si>
  <si>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</si>
  <si>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</si>
  <si>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</si>
  <si>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</si>
  <si>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</si>
  <si>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</si>
  <si>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</si>
  <si>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</si>
  <si>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</si>
  <si>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</si>
  <si>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</si>
  <si>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</si>
  <si>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</si>
  <si>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</si>
  <si>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</si>
  <si>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</si>
  <si>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</si>
  <si>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</si>
  <si>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</si>
  <si>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</si>
  <si>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</si>
  <si>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</si>
  <si>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</si>
  <si>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</si>
  <si>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</si>
  <si>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</si>
  <si>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</si>
  <si>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</si>
  <si>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</si>
  <si>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</si>
  <si>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</si>
  <si>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</si>
  <si>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</si>
  <si>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</si>
  <si>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</si>
  <si>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</si>
  <si>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</si>
  <si>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</si>
  <si>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</si>
  <si>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</si>
  <si>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</si>
  <si>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</si>
  <si>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</si>
  <si>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</si>
  <si>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</si>
  <si>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</si>
  <si>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</si>
  <si>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</si>
  <si>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</si>
  <si>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</si>
  <si>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</si>
  <si>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</si>
  <si>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</si>
  <si>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</si>
  <si>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</si>
  <si>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</si>
  <si>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</si>
  <si>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</si>
  <si>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</si>
  <si>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</si>
  <si>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</si>
  <si>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</si>
  <si>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</si>
  <si>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</si>
  <si>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</si>
  <si>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</si>
  <si>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</si>
  <si>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</si>
  <si>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</si>
  <si>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</si>
  <si>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</si>
  <si>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</si>
  <si>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</si>
  <si>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</si>
  <si>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</si>
  <si>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</si>
  <si>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</si>
  <si>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</si>
  <si>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</si>
  <si>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</si>
  <si>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</si>
  <si>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</si>
  <si>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</si>
  <si>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</si>
  <si>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</si>
  <si>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</si>
  <si>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</si>
  <si>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</si>
  <si>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</si>
  <si>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</si>
  <si>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</si>
  <si>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</si>
  <si>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</si>
  <si>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</si>
  <si>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</si>
  <si>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</si>
  <si>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</si>
  <si>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</si>
  <si>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</si>
  <si>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</si>
  <si>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</si>
  <si>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</si>
  <si>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</si>
  <si>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</si>
  <si>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</si>
  <si>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</si>
  <si>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</si>
  <si>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</si>
  <si>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</si>
  <si>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</si>
  <si>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</si>
  <si>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</si>
  <si>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</si>
  <si>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</si>
  <si>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</si>
  <si>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</si>
  <si>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</si>
  <si>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</si>
  <si>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</si>
  <si>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</si>
  <si>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</si>
  <si>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</si>
  <si>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</si>
  <si>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</si>
  <si>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</si>
  <si>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</si>
  <si>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</si>
  <si>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</si>
  <si>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</si>
  <si>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</si>
  <si>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</si>
  <si>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</si>
  <si>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</si>
  <si>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</si>
  <si>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</si>
  <si>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</si>
  <si>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</si>
  <si>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</si>
  <si>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</si>
  <si>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</si>
  <si>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</si>
  <si>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</si>
  <si>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</si>
  <si>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</si>
  <si>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</si>
  <si>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</si>
  <si>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</si>
  <si>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</si>
  <si>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</si>
  <si>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</si>
  <si>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</si>
  <si>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</si>
  <si>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</si>
  <si>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</si>
  <si>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</si>
  <si>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</si>
  <si>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</si>
  <si>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</si>
  <si>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</si>
  <si>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</si>
  <si>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</si>
  <si>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</si>
  <si>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</si>
  <si>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</si>
  <si>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</si>
  <si>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</si>
  <si>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</si>
  <si>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</si>
  <si>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</si>
  <si>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</si>
  <si>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</si>
  <si>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</si>
  <si>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</si>
  <si>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</si>
  <si>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</si>
  <si>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</si>
  <si>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</si>
  <si>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</si>
  <si>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</si>
  <si>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</si>
  <si>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</si>
  <si>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</si>
  <si>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</si>
  <si>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</si>
  <si>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</si>
  <si>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</si>
  <si>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</si>
  <si>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</si>
  <si>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</si>
  <si>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</si>
  <si>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</si>
  <si>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</si>
  <si>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</si>
  <si>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</si>
  <si>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</si>
  <si>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</si>
  <si>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</si>
  <si>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</si>
  <si>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</si>
  <si>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</si>
  <si>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</si>
  <si>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</si>
  <si>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</si>
  <si>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</si>
  <si>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</si>
  <si>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</si>
  <si>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</si>
  <si>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</si>
  <si>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</si>
  <si>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</si>
  <si>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</si>
  <si>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</si>
  <si>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</si>
  <si>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</si>
  <si>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</si>
  <si>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</si>
  <si>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</si>
  <si>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</si>
  <si>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</si>
  <si>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</si>
  <si>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</si>
  <si>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</si>
  <si>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</si>
  <si>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</si>
  <si>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</si>
  <si>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</si>
  <si>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</si>
  <si>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</si>
  <si>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</si>
  <si>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</si>
  <si>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</si>
  <si>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</si>
  <si>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</si>
  <si>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</si>
  <si>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</si>
  <si>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</si>
  <si>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</si>
  <si>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</si>
  <si>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</si>
  <si>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</si>
  <si>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</si>
  <si>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</si>
  <si>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</si>
  <si>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</si>
  <si>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</si>
  <si>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</si>
  <si>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</si>
  <si>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</si>
  <si>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</si>
  <si>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</si>
  <si>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</si>
  <si>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</si>
  <si>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</si>
  <si>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</si>
  <si>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</si>
  <si>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</si>
  <si>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</si>
  <si>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</si>
  <si>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</si>
  <si>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</si>
  <si>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</si>
  <si>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</si>
  <si>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</si>
  <si>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</si>
  <si>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</si>
  <si>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</si>
  <si>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</si>
  <si>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</si>
  <si>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</si>
  <si>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</si>
  <si>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</si>
  <si>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</si>
  <si>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</si>
  <si>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</si>
  <si>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</si>
  <si>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</si>
  <si>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</si>
  <si>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</si>
  <si>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</si>
  <si>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</si>
  <si>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</si>
  <si>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</si>
  <si>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</si>
  <si>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</si>
  <si>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</si>
  <si>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</si>
  <si>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</si>
  <si>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</si>
  <si>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</si>
  <si>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</si>
  <si>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</si>
  <si>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</si>
  <si>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</si>
  <si>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</si>
  <si>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</si>
  <si>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</si>
  <si>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</si>
  <si>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</si>
  <si>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</si>
  <si>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</si>
  <si>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</si>
  <si>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</si>
  <si>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</si>
  <si>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</si>
  <si>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</si>
  <si>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</si>
  <si>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</si>
  <si>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</si>
  <si>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</si>
  <si>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</si>
  <si>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</si>
  <si>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</si>
  <si>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</si>
  <si>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</si>
  <si>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</si>
  <si>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</si>
  <si>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</si>
  <si>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</si>
  <si>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</si>
  <si>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</si>
  <si>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</si>
  <si>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</si>
  <si>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</si>
  <si>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</si>
  <si>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</si>
  <si>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</si>
  <si>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</si>
  <si>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</si>
  <si>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</si>
  <si>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</si>
  <si>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</si>
  <si>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</si>
  <si>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</si>
  <si>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</si>
  <si>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</si>
  <si>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</si>
  <si>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</si>
  <si>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</si>
  <si>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</si>
  <si>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</si>
  <si>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</si>
  <si>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</si>
  <si>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</si>
  <si>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</si>
  <si>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</si>
  <si>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</si>
  <si>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</si>
  <si>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</si>
  <si>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</si>
  <si>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</si>
  <si>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</si>
  <si>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</si>
  <si>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</si>
  <si>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</si>
  <si>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</si>
  <si>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</si>
  <si>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</si>
  <si>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</si>
  <si>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</si>
  <si>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</si>
  <si>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</si>
  <si>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</si>
  <si>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</si>
  <si>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</si>
  <si>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</si>
  <si>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</si>
  <si>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</si>
  <si>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</si>
  <si>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</si>
  <si>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</si>
  <si>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</si>
  <si>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</si>
  <si>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</si>
  <si>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</si>
  <si>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</si>
  <si>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</si>
  <si>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</si>
  <si>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</si>
  <si>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</si>
  <si>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</si>
  <si>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</si>
  <si>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</si>
  <si>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</si>
  <si>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</si>
  <si>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</si>
  <si>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</si>
  <si>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</si>
  <si>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</si>
  <si>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</si>
  <si>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</si>
  <si>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</si>
  <si>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</si>
  <si>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</si>
  <si>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</si>
  <si>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</si>
  <si>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</si>
  <si>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</si>
  <si>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</si>
  <si>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</si>
  <si>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</si>
  <si>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</si>
  <si>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</si>
  <si>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</si>
  <si>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</si>
  <si>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</si>
  <si>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</si>
  <si>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</si>
  <si>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</si>
  <si>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</si>
  <si>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</si>
  <si>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</si>
  <si>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</si>
  <si>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</si>
  <si>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</si>
  <si>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</si>
  <si>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</si>
  <si>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</si>
  <si>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</si>
  <si>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</si>
  <si>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</si>
  <si>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</si>
  <si>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</si>
  <si>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</si>
  <si>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</si>
  <si>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</si>
  <si>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</si>
  <si>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</si>
  <si>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</si>
  <si>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</si>
  <si>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</si>
  <si>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</si>
  <si>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</si>
  <si>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</si>
  <si>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</si>
  <si>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</si>
  <si>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</si>
  <si>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</si>
  <si>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</si>
  <si>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</si>
  <si>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</si>
  <si>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</si>
  <si>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</si>
  <si>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</si>
  <si>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</si>
  <si>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</si>
  <si>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</si>
  <si>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</si>
  <si>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</si>
  <si>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</si>
  <si>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</si>
  <si>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</si>
  <si>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</si>
  <si>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</si>
  <si>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</si>
  <si>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</si>
  <si>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</si>
  <si>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</si>
  <si>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</si>
  <si>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</si>
  <si>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</si>
  <si>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</si>
  <si>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</si>
  <si>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</si>
  <si>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</si>
  <si>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</si>
  <si>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</si>
  <si>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</si>
  <si>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</si>
  <si>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</si>
  <si>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</si>
  <si>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</si>
  <si>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</si>
  <si>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</si>
  <si>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</si>
  <si>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</si>
  <si>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</si>
  <si>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</si>
  <si>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</si>
  <si>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</si>
  <si>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</si>
  <si>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</si>
  <si>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</si>
  <si>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</si>
  <si>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</si>
  <si>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</si>
  <si>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</si>
  <si>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</si>
  <si>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</si>
  <si>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</si>
  <si>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</si>
  <si>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</si>
  <si>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</si>
  <si>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</si>
  <si>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</si>
  <si>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</si>
  <si>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</si>
  <si>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</si>
  <si>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</si>
  <si>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</si>
  <si>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</si>
  <si>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</si>
  <si>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</si>
  <si>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</si>
  <si>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</si>
  <si>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</si>
  <si>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</si>
  <si>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</si>
  <si>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</si>
  <si>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</si>
  <si>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</si>
  <si>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</si>
  <si>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</si>
  <si>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</si>
  <si>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</si>
  <si>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</si>
  <si>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</si>
  <si>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</si>
  <si>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</si>
  <si>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</si>
  <si>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</si>
  <si>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</si>
  <si>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</si>
  <si>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</si>
  <si>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</si>
  <si>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</si>
  <si>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</si>
  <si>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</si>
  <si>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</si>
  <si>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</si>
  <si>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</si>
  <si>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</si>
  <si>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</si>
  <si>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</si>
  <si>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</si>
  <si>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</si>
  <si>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</si>
  <si>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</si>
  <si>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</si>
  <si>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</si>
  <si>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</si>
  <si>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</si>
  <si>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</si>
  <si>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</si>
  <si>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</si>
  <si>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</si>
  <si>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</si>
  <si>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</si>
  <si>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</si>
  <si>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</si>
  <si>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</si>
  <si>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</si>
  <si>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</si>
  <si>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</si>
  <si>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</si>
  <si>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</si>
  <si>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</si>
  <si>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</si>
  <si>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</si>
  <si>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</si>
  <si>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</si>
  <si>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</si>
  <si>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</si>
  <si>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</si>
  <si>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</si>
  <si>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</si>
  <si>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</si>
  <si>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</si>
  <si>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</si>
  <si>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</si>
  <si>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</si>
  <si>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</si>
  <si>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</si>
  <si>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</si>
  <si>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</si>
  <si>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</si>
  <si>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</si>
  <si>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</si>
  <si>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</si>
  <si>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</si>
  <si>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</si>
  <si>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</si>
  <si>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</si>
  <si>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</si>
  <si>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</si>
  <si>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</si>
  <si>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</si>
  <si>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</si>
  <si>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</si>
  <si>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</si>
  <si>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</si>
  <si>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</si>
  <si>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</si>
  <si>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</si>
  <si>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</si>
  <si>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</si>
  <si>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</si>
  <si>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</si>
  <si>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</si>
  <si>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</si>
  <si>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</si>
  <si>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</si>
  <si>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</si>
  <si>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</si>
  <si>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</si>
  <si>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</si>
  <si>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</si>
  <si>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</si>
  <si>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</si>
  <si>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</si>
  <si>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</si>
  <si>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</si>
  <si>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</si>
  <si>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</si>
  <si>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</si>
  <si>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</si>
  <si>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</si>
  <si>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</si>
  <si>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</si>
  <si>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</si>
  <si>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</si>
  <si>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</si>
  <si>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</si>
  <si>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</si>
  <si>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</si>
  <si>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</si>
  <si>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</si>
  <si>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</si>
  <si>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</si>
  <si>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</si>
  <si>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</si>
  <si>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</si>
  <si>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</si>
  <si>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</si>
  <si>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</si>
  <si>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</si>
  <si>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</si>
  <si>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</si>
  <si>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</si>
  <si>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</si>
  <si>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</si>
  <si>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</si>
  <si>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</si>
  <si>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</si>
  <si>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</si>
  <si>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</si>
  <si>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</si>
  <si>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</si>
  <si>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</si>
  <si>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</si>
  <si>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</si>
  <si>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</si>
  <si>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</si>
  <si>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</si>
  <si>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</si>
  <si>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</si>
  <si>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</si>
  <si>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</si>
  <si>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</si>
  <si>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</si>
  <si>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</si>
  <si>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</si>
  <si>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</si>
  <si>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</si>
  <si>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</si>
  <si>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</si>
  <si>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</si>
  <si>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</si>
  <si>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</si>
  <si>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</si>
  <si>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</si>
  <si>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</si>
  <si>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</si>
  <si>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</si>
  <si>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</si>
  <si>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</si>
  <si>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</si>
  <si>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</si>
  <si>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</si>
  <si>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</si>
  <si>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</si>
  <si>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</si>
  <si>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</si>
  <si>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</si>
  <si>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</si>
  <si>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</si>
  <si>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</si>
  <si>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</si>
  <si>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</si>
  <si>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</si>
  <si>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</si>
  <si>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</si>
  <si>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</si>
  <si>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</si>
  <si>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</si>
  <si>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</si>
  <si>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</si>
  <si>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</si>
  <si>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</si>
  <si>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</si>
  <si>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</si>
  <si>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</si>
  <si>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</si>
  <si>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</si>
  <si>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</si>
  <si>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</si>
  <si>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</si>
  <si>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</si>
  <si>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</si>
  <si>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</si>
  <si>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</si>
  <si>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</si>
  <si>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</si>
  <si>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</si>
  <si>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</si>
  <si>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</si>
  <si>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</si>
  <si>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</si>
  <si>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</si>
  <si>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</si>
  <si>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</si>
  <si>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</si>
  <si>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</si>
  <si>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</si>
  <si>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</si>
  <si>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</si>
  <si>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</si>
  <si>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</si>
  <si>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</si>
  <si>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</si>
  <si>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</si>
  <si>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</si>
  <si>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</si>
  <si>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</si>
  <si>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</si>
  <si>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</si>
  <si>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</si>
  <si>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</si>
  <si>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</si>
  <si>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</si>
  <si>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</si>
  <si>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</si>
  <si>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</si>
  <si>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</si>
  <si>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</si>
  <si>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</si>
  <si>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</si>
  <si>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</si>
  <si>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</si>
  <si>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</si>
  <si>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</si>
  <si>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</si>
  <si>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</si>
  <si>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</si>
  <si>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</si>
  <si>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</si>
  <si>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</si>
  <si>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</si>
  <si>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</si>
  <si>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</si>
  <si>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</si>
  <si>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</si>
  <si>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</si>
  <si>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</si>
  <si>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</si>
  <si>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</si>
  <si>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</si>
  <si>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</si>
  <si>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</si>
  <si>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</si>
  <si>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</si>
  <si>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</si>
  <si>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</si>
  <si>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</si>
  <si>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</si>
  <si>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</si>
  <si>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</si>
  <si>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</si>
  <si>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</si>
  <si>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</si>
  <si>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</si>
  <si>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</si>
  <si>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</si>
  <si>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</si>
  <si>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</si>
  <si>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</si>
  <si>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</si>
  <si>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</si>
  <si>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</si>
  <si>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</si>
  <si>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</si>
  <si>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</si>
  <si>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</si>
  <si>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</si>
  <si>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</si>
  <si>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</si>
  <si>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</si>
  <si>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</si>
  <si>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</si>
  <si>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</si>
  <si>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</si>
  <si>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</si>
  <si>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</si>
  <si>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</si>
  <si>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</si>
  <si>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</si>
  <si>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</si>
  <si>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</si>
  <si>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</si>
  <si>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</si>
  <si>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</si>
  <si>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</si>
  <si>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</si>
  <si>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</si>
  <si>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</si>
  <si>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</si>
  <si>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</si>
  <si>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</si>
  <si>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</si>
  <si>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</si>
  <si>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</si>
  <si>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</si>
  <si>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</si>
  <si>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</si>
  <si>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</si>
  <si>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</si>
  <si>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</si>
  <si>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</si>
  <si>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</si>
  <si>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</si>
  <si>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</si>
  <si>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</si>
  <si>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</si>
  <si>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</si>
  <si>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</si>
  <si>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</si>
  <si>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</si>
  <si>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</si>
  <si>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</si>
  <si>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</si>
  <si>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</si>
  <si>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</si>
  <si>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</si>
  <si>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</si>
  <si>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</si>
  <si>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</si>
  <si>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</si>
  <si>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</si>
  <si>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</si>
  <si>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</si>
  <si>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</si>
  <si>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</si>
  <si>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</si>
  <si>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</si>
  <si>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</si>
  <si>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</si>
  <si>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</si>
  <si>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</si>
  <si>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</si>
  <si>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</si>
  <si>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</si>
  <si>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</si>
  <si>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</si>
  <si>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</si>
  <si>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</si>
  <si>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</si>
  <si>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</si>
  <si>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</si>
  <si>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</si>
  <si>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</si>
  <si>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</si>
  <si>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</si>
  <si>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</si>
  <si>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</si>
  <si>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</si>
  <si>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</si>
  <si>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</si>
  <si>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</si>
  <si>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</si>
  <si>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</si>
  <si>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</si>
  <si>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</si>
  <si>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</si>
  <si>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</si>
  <si>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</si>
  <si>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</si>
  <si>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</si>
  <si>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</si>
  <si>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</si>
  <si>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</si>
  <si>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</si>
  <si>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</si>
  <si>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</si>
  <si>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</si>
  <si>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</si>
  <si>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</si>
  <si>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</si>
  <si>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</si>
  <si>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</si>
  <si>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</si>
  <si>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</si>
  <si>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</si>
  <si>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</si>
  <si>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</si>
  <si>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</si>
  <si>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</si>
  <si>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</si>
  <si>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</si>
  <si>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</si>
  <si>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</si>
  <si>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</si>
  <si>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</si>
  <si>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</si>
  <si>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</si>
  <si>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</si>
  <si>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</si>
  <si>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</si>
  <si>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</si>
  <si>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</si>
  <si>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</si>
  <si>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</si>
  <si>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</si>
  <si>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</si>
  <si>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</si>
  <si>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</si>
  <si>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</si>
  <si>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</si>
  <si>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</si>
  <si>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</si>
  <si>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</si>
  <si>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</si>
  <si>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</si>
  <si>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</si>
  <si>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</si>
  <si>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</si>
  <si>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</si>
  <si>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</si>
  <si>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</si>
  <si>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</si>
  <si>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</si>
  <si>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</si>
  <si>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</si>
  <si>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</si>
  <si>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</si>
  <si>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</si>
  <si>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</si>
  <si>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</si>
  <si>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</si>
  <si>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</si>
  <si>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</si>
  <si>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</si>
  <si>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</si>
  <si>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</si>
  <si>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</si>
  <si>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</si>
  <si>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</si>
  <si>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</si>
  <si>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</si>
  <si>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</si>
  <si>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</si>
  <si>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</si>
  <si>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</si>
  <si>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</si>
  <si>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</si>
  <si>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</si>
  <si>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</si>
  <si>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</si>
  <si>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</si>
  <si>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</si>
  <si>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</si>
  <si>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</si>
  <si>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</si>
  <si>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</si>
  <si>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</si>
  <si>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</si>
  <si>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</si>
  <si>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</si>
  <si>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</si>
  <si>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</si>
  <si>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</si>
  <si>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</si>
  <si>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</si>
  <si>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</si>
  <si>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</si>
  <si>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</si>
  <si>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</si>
  <si>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</si>
  <si>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</si>
  <si>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</si>
  <si>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</si>
  <si>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</si>
  <si>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</si>
  <si>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</si>
  <si>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</si>
  <si>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</si>
  <si>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</si>
  <si>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</si>
  <si>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</si>
  <si>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</si>
  <si>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</si>
  <si>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</si>
  <si>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</si>
  <si>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</si>
  <si>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</si>
  <si>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</si>
  <si>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</si>
  <si>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</si>
  <si>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</si>
  <si>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</si>
  <si>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</si>
  <si>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</si>
  <si>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</si>
  <si>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</si>
  <si>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</si>
  <si>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</si>
  <si>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</si>
  <si>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</si>
  <si>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</si>
  <si>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</si>
  <si>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</si>
  <si>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</si>
  <si>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</si>
  <si>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</si>
  <si>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</si>
  <si>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</si>
  <si>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</si>
  <si>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</si>
  <si>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</si>
  <si>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</si>
  <si>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</si>
  <si>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</si>
  <si>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</si>
  <si>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</si>
  <si>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</si>
  <si>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</si>
  <si>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</si>
  <si>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</si>
  <si>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</si>
  <si>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</si>
  <si>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</si>
  <si>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</si>
  <si>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</si>
  <si>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</si>
  <si>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</si>
  <si>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</si>
  <si>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</si>
  <si>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</si>
  <si>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</si>
  <si>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</si>
  <si>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</si>
  <si>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</si>
  <si>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</si>
  <si>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</si>
  <si>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</si>
  <si>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</si>
  <si>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</si>
  <si>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</si>
  <si>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</si>
  <si>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</si>
  <si>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</si>
  <si>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</si>
  <si>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</si>
  <si>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</si>
  <si>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</si>
  <si>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</si>
  <si>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</si>
  <si>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</si>
  <si>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</si>
  <si>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</si>
  <si>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</si>
  <si>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</si>
  <si>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</si>
  <si>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</si>
  <si>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</si>
  <si>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</si>
  <si>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</si>
  <si>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</si>
  <si>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</si>
  <si>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</si>
  <si>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</si>
  <si>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</si>
  <si>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</si>
  <si>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</si>
  <si>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</si>
  <si>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</si>
  <si>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</si>
  <si>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</si>
  <si>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</si>
  <si>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</si>
  <si>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</si>
  <si>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</si>
  <si>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</si>
  <si>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</si>
  <si>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</si>
  <si>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</si>
  <si>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</si>
  <si>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</si>
  <si>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</si>
  <si>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</si>
  <si>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</si>
  <si>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</si>
  <si>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</si>
  <si>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</si>
  <si>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</si>
  <si>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</si>
  <si>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</si>
  <si>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</si>
  <si>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</si>
  <si>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</si>
  <si>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</si>
  <si>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</si>
  <si>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</si>
  <si>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</si>
  <si>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</si>
  <si>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</si>
  <si>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</si>
  <si>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</si>
  <si>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</si>
  <si>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</si>
  <si>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</si>
  <si>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</si>
  <si>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</si>
  <si>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</si>
  <si>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</si>
  <si>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</si>
  <si>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</si>
  <si>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</si>
  <si>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</si>
  <si>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</si>
  <si>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</si>
  <si>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</si>
  <si>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</si>
  <si>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</si>
  <si>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</si>
  <si>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</si>
  <si>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</si>
  <si>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</si>
  <si>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</si>
  <si>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</si>
  <si>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</si>
  <si>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</si>
  <si>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</si>
  <si>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</si>
  <si>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</si>
  <si>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</si>
  <si>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</si>
  <si>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</si>
  <si>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</si>
  <si>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</si>
  <si>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</si>
  <si>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</si>
  <si>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</si>
  <si>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</si>
  <si>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</si>
  <si>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</si>
  <si>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</si>
  <si>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</si>
  <si>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</si>
  <si>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</si>
  <si>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</si>
  <si>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</si>
  <si>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</si>
  <si>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</si>
  <si>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</si>
  <si>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</si>
  <si>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</si>
  <si>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</si>
  <si>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</si>
  <si>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</si>
  <si>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</si>
  <si>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</si>
  <si>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</si>
  <si>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</si>
  <si>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</si>
  <si>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</si>
  <si>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</si>
  <si>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</si>
  <si>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</si>
  <si>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</si>
  <si>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</si>
  <si>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</si>
  <si>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</si>
  <si>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</si>
  <si>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</si>
  <si>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</si>
  <si>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</si>
  <si>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</si>
  <si>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</si>
  <si>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</si>
  <si>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</si>
  <si>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</si>
  <si>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</si>
  <si>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</si>
  <si>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</si>
  <si>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</si>
  <si>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</si>
  <si>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</si>
  <si>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</si>
  <si>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</si>
  <si>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</si>
  <si>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</si>
  <si>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</si>
  <si>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</si>
  <si>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</si>
  <si>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</si>
  <si>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</si>
  <si>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</si>
  <si>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</si>
  <si>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</si>
  <si>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</si>
  <si>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</si>
  <si>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</si>
  <si>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</si>
  <si>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</si>
  <si>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</si>
  <si>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</si>
  <si>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</si>
  <si>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</si>
  <si>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</si>
  <si>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</si>
  <si>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</si>
  <si>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</si>
  <si>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</si>
  <si>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</si>
  <si>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</si>
  <si>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</si>
  <si>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</si>
  <si>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</si>
  <si>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</si>
  <si>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</si>
  <si>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</si>
  <si>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</si>
  <si>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</si>
  <si>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</si>
  <si>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</si>
  <si>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</si>
  <si>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</si>
  <si>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</si>
  <si>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</si>
  <si>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</si>
  <si>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</si>
  <si>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</si>
  <si>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</si>
  <si>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</si>
  <si>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</si>
  <si>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</si>
  <si>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</si>
  <si>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</si>
  <si>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</si>
  <si>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</si>
  <si>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</si>
  <si>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</si>
  <si>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</si>
  <si>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</si>
  <si>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</si>
  <si>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</si>
  <si>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</si>
  <si>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</si>
  <si>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</si>
  <si>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</si>
  <si>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</si>
  <si>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</si>
  <si>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</si>
  <si>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</si>
  <si>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</si>
  <si>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</si>
  <si>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</si>
  <si>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</si>
  <si>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</si>
  <si>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</si>
  <si>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</si>
  <si>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</si>
  <si>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</si>
  <si>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</si>
  <si>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</si>
  <si>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</si>
  <si>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</si>
  <si>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</si>
  <si>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</si>
  <si>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</si>
  <si>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</si>
  <si>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</si>
  <si>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</si>
  <si>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</si>
  <si>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</si>
  <si>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</si>
  <si>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</si>
  <si>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</si>
  <si>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</si>
  <si>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</si>
  <si>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</si>
  <si>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</si>
  <si>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</si>
  <si>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</si>
  <si>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</si>
  <si>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</si>
  <si>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</si>
  <si>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</si>
  <si>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</si>
  <si>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</si>
  <si>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</si>
  <si>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</si>
  <si>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</si>
  <si>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</si>
  <si>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</si>
  <si>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</si>
  <si>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</si>
  <si>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</si>
  <si>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</si>
  <si>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</si>
  <si>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</si>
  <si>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</si>
  <si>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</si>
  <si>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</si>
  <si>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</si>
  <si>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</si>
  <si>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</si>
  <si>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</si>
  <si>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</si>
  <si>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</si>
  <si>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</si>
  <si>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</si>
  <si>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</si>
  <si>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</si>
  <si>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</si>
  <si>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</si>
  <si>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</si>
  <si>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</si>
  <si>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</si>
  <si>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</si>
  <si>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</si>
  <si>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</si>
  <si>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</si>
  <si>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</si>
  <si>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</si>
  <si>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</si>
  <si>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</si>
  <si>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</si>
  <si>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</si>
  <si>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</si>
  <si>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</si>
  <si>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</si>
  <si>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</si>
  <si>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</si>
  <si>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</si>
  <si>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</si>
  <si>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</si>
  <si>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</si>
  <si>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</si>
  <si>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</si>
  <si>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</si>
  <si>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</si>
  <si>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</si>
  <si>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</si>
  <si>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</si>
  <si>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</si>
  <si>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</si>
  <si>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</si>
  <si>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</si>
  <si>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</si>
  <si>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</si>
  <si>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</si>
  <si>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</si>
  <si>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</si>
  <si>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</si>
  <si>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</si>
  <si>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</si>
  <si>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</si>
  <si>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</si>
  <si>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</si>
  <si>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</si>
  <si>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</si>
  <si>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</si>
  <si>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</si>
  <si>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</si>
  <si>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</si>
  <si>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</si>
  <si>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</si>
  <si>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</si>
  <si>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</si>
  <si>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</si>
  <si>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</si>
  <si>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</si>
  <si>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</si>
  <si>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</si>
  <si>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</si>
  <si>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</si>
  <si>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</si>
  <si>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</si>
  <si>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</si>
  <si>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</si>
  <si>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</si>
  <si>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</si>
  <si>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</si>
  <si>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</si>
  <si>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</si>
  <si>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</si>
  <si>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</si>
  <si>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</si>
  <si>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</si>
  <si>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</si>
  <si>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</si>
  <si>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</si>
  <si>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</si>
  <si>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</si>
  <si>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</si>
  <si>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</si>
  <si>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</si>
  <si>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</si>
  <si>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</si>
  <si>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</si>
  <si>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</si>
  <si>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</si>
  <si>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</si>
  <si>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</si>
  <si>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</si>
  <si>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</si>
  <si>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</si>
  <si>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</si>
  <si>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</si>
  <si>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</si>
  <si>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</si>
  <si>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</si>
  <si>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</si>
  <si>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</si>
  <si>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</si>
  <si>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</si>
  <si>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</si>
  <si>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</si>
  <si>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</si>
  <si>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</si>
  <si>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</si>
  <si>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</si>
  <si>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</si>
  <si>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</si>
  <si>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</si>
  <si>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</si>
  <si>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</si>
  <si>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</si>
  <si>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</si>
  <si>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</si>
  <si>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</si>
  <si>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</si>
  <si>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</si>
  <si>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</si>
  <si>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</si>
  <si>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</si>
  <si>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</si>
  <si>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</si>
  <si>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</si>
  <si>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</si>
  <si>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</si>
  <si>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</si>
  <si>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</si>
  <si>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</si>
  <si>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</si>
  <si>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</si>
  <si>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</si>
  <si>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</si>
  <si>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</si>
  <si>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</si>
  <si>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</si>
  <si>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</si>
  <si>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</si>
  <si>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</si>
  <si>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</si>
  <si>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</si>
  <si>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</si>
  <si>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</si>
  <si>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</si>
  <si>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</si>
  <si>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</si>
  <si>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</si>
  <si>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</si>
  <si>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</si>
  <si>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</si>
  <si>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</si>
  <si>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</si>
  <si>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</si>
  <si>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</si>
  <si>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</si>
  <si>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</si>
  <si>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</si>
  <si>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</si>
  <si>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</si>
  <si>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</si>
  <si>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</si>
  <si>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</si>
  <si>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</si>
  <si>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</si>
  <si>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</si>
  <si>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</si>
  <si>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</si>
  <si>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</si>
  <si>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</si>
  <si>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</si>
  <si>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</si>
  <si>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</si>
  <si>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</si>
  <si>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</si>
  <si>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</si>
  <si>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</si>
  <si>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</si>
  <si>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</si>
  <si>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</si>
  <si>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</si>
  <si>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</si>
  <si>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</si>
  <si>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</si>
  <si>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</si>
  <si>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</si>
  <si>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</si>
  <si>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</si>
  <si>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</si>
  <si>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</si>
  <si>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</si>
  <si>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</si>
  <si>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</si>
  <si>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</si>
  <si>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</si>
  <si>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</si>
  <si>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</si>
  <si>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</si>
  <si>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</si>
  <si>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</si>
  <si>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</si>
  <si>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</si>
  <si>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</si>
  <si>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</si>
  <si>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</si>
  <si>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</si>
  <si>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</si>
  <si>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</si>
  <si>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</si>
  <si>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</si>
  <si>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</si>
  <si>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</si>
  <si>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</si>
  <si>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</si>
  <si>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</si>
  <si>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</si>
  <si>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</si>
  <si>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</si>
  <si>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</si>
  <si>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</si>
  <si>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</si>
  <si>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</si>
  <si>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</si>
  <si>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</si>
  <si>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</si>
  <si>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</si>
  <si>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</si>
  <si>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</si>
  <si>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</si>
  <si>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</si>
  <si>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</si>
  <si>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</si>
  <si>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</si>
  <si>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</si>
  <si>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</si>
  <si>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</si>
  <si>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</si>
  <si>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</si>
  <si>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</si>
  <si>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</si>
  <si>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</si>
  <si>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</si>
  <si>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</si>
  <si>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</si>
  <si>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</si>
  <si>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</si>
  <si>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</si>
  <si>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</si>
  <si>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</si>
  <si>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</si>
  <si>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</si>
  <si>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</si>
  <si>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</si>
  <si>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</si>
  <si>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</si>
  <si>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</si>
  <si>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</si>
  <si>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</si>
  <si>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</si>
  <si>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</si>
  <si>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</si>
  <si>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</si>
  <si>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</si>
  <si>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</si>
  <si>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</si>
  <si>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</si>
  <si>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</si>
  <si>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</si>
  <si>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</si>
  <si>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</si>
  <si>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</si>
  <si>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</si>
  <si>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</si>
  <si>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</si>
  <si>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</si>
  <si>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</si>
  <si>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</si>
  <si>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</si>
  <si>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</si>
  <si>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</si>
  <si>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</si>
  <si>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</si>
  <si>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</si>
  <si>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</si>
  <si>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</si>
  <si>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</si>
  <si>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</si>
  <si>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</si>
  <si>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</si>
  <si>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</si>
  <si>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</si>
  <si>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</si>
  <si>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</si>
  <si>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</si>
  <si>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</si>
  <si>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</si>
  <si>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</si>
  <si>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</si>
  <si>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</si>
  <si>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</si>
  <si>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</si>
  <si>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</si>
  <si>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</si>
  <si>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</si>
  <si>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</si>
  <si>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</si>
  <si>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</si>
  <si>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</si>
  <si>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</si>
  <si>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</si>
  <si>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</si>
  <si>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</si>
  <si>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</si>
  <si>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</si>
  <si>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</si>
  <si>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</si>
  <si>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</si>
  <si>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</si>
  <si>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</si>
  <si>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</si>
  <si>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</si>
  <si>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</si>
  <si>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</si>
  <si>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</si>
  <si>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</si>
  <si>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</si>
  <si>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</si>
  <si>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</si>
  <si>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</si>
  <si>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</si>
  <si>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</si>
  <si>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</si>
  <si>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</si>
  <si>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</si>
  <si>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</si>
  <si>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</si>
  <si>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</si>
  <si>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</si>
  <si>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</si>
  <si>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</si>
  <si>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</si>
  <si>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</si>
  <si>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</si>
  <si>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</si>
  <si>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</si>
  <si>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</si>
  <si>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</si>
  <si>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</si>
  <si>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</si>
  <si>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</si>
  <si>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</si>
  <si>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</si>
  <si>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</si>
  <si>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</si>
  <si>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</si>
  <si>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</si>
  <si>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</si>
  <si>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</si>
  <si>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</si>
  <si>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</si>
  <si>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</si>
  <si>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</si>
  <si>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</si>
  <si>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</si>
  <si>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</si>
  <si>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</si>
  <si>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</si>
  <si>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</si>
  <si>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</si>
  <si>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</si>
  <si>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</si>
  <si>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</si>
  <si>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</si>
  <si>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</si>
  <si>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</si>
  <si>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</si>
  <si>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</si>
  <si>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</si>
  <si>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</si>
  <si>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</si>
  <si>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</si>
  <si>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</si>
  <si>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</si>
  <si>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</si>
  <si>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</si>
  <si>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</si>
  <si>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</si>
  <si>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</si>
  <si>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</si>
  <si>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</si>
  <si>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</si>
  <si>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</si>
  <si>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</si>
  <si>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</si>
  <si>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</si>
  <si>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</si>
  <si>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</si>
  <si>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</si>
  <si>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</si>
  <si>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</si>
  <si>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</si>
  <si>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</si>
  <si>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</si>
  <si>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</si>
  <si>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</si>
  <si>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</si>
  <si>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</si>
  <si>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</si>
  <si>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</si>
  <si>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</si>
  <si>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</si>
  <si>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</si>
  <si>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</si>
  <si>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</si>
  <si>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</si>
  <si>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</si>
  <si>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</si>
  <si>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</si>
  <si>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</si>
  <si>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</si>
  <si>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</si>
  <si>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</si>
  <si>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</si>
  <si>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</si>
  <si>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</si>
  <si>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</si>
  <si>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</si>
  <si>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</si>
  <si>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</si>
  <si>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</si>
  <si>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</si>
  <si>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</si>
  <si>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</si>
  <si>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</si>
  <si>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</si>
  <si>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</si>
  <si>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</si>
  <si>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</si>
  <si>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</si>
  <si>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</si>
  <si>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</si>
  <si>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</si>
  <si>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</si>
  <si>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</si>
  <si>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</si>
  <si>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</si>
  <si>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</si>
  <si>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</si>
  <si>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</si>
  <si>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</si>
  <si>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</si>
  <si>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</si>
  <si>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</si>
  <si>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</si>
  <si>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</si>
  <si>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</si>
  <si>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</si>
  <si>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</si>
  <si>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</si>
  <si>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</si>
  <si>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</si>
  <si>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</si>
  <si>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</si>
  <si>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</si>
  <si>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</si>
  <si>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</si>
  <si>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</si>
  <si>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</si>
  <si>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</si>
  <si>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</si>
  <si>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</si>
  <si>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</si>
  <si>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</si>
  <si>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</si>
  <si>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</si>
  <si>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</si>
  <si>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</si>
  <si>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</si>
  <si>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</si>
  <si>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</si>
  <si>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</si>
  <si>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</si>
  <si>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</si>
  <si>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</si>
  <si>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</si>
  <si>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</si>
  <si>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</si>
  <si>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</si>
  <si>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</si>
  <si>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</si>
  <si>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</si>
  <si>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</si>
  <si>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</si>
  <si>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</si>
  <si>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</si>
  <si>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</si>
  <si>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</si>
  <si>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</si>
  <si>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</si>
  <si>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</si>
  <si>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</si>
  <si>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</si>
  <si>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</si>
  <si>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</si>
  <si>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</si>
  <si>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</si>
  <si>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</si>
  <si>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</si>
  <si>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</si>
  <si>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</si>
  <si>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</si>
  <si>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</si>
  <si>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</si>
  <si>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</si>
  <si>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</si>
  <si>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</si>
  <si>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</si>
  <si>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</si>
  <si>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</si>
  <si>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</si>
  <si>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</si>
  <si>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</si>
  <si>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</si>
  <si>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</si>
  <si>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</si>
  <si>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</si>
  <si>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</si>
  <si>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</si>
  <si>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</si>
  <si>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</si>
  <si>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</si>
  <si>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</si>
  <si>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</si>
  <si>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</si>
  <si>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</si>
  <si>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</si>
  <si>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</si>
  <si>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</si>
  <si>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</si>
  <si>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</si>
  <si>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</si>
  <si>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</si>
  <si>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</si>
  <si>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</si>
  <si>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</si>
  <si>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</si>
  <si>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</si>
  <si>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</si>
  <si>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</si>
  <si>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</si>
  <si>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</si>
  <si>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</si>
  <si>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</si>
  <si>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</si>
  <si>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</si>
  <si>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</si>
  <si>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</si>
  <si>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</si>
  <si>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</si>
  <si>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</si>
  <si>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</si>
  <si>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</si>
  <si>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</si>
  <si>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</si>
  <si>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</si>
  <si>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</si>
  <si>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</si>
  <si>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</si>
  <si>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</si>
  <si>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</si>
  <si>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</si>
  <si>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</si>
  <si>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</si>
  <si>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</si>
  <si>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</si>
  <si>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</si>
  <si>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</si>
  <si>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</si>
  <si>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</si>
  <si>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</si>
  <si>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</si>
  <si>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</si>
  <si>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</si>
  <si>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</si>
  <si>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</si>
  <si>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</si>
  <si>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</si>
  <si>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</si>
  <si>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</si>
  <si>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</si>
  <si>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</si>
  <si>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</si>
  <si>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</si>
  <si>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</si>
  <si>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</si>
  <si>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</si>
  <si>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</si>
  <si>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</si>
  <si>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</si>
  <si>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</si>
  <si>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</si>
  <si>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</si>
  <si>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</si>
  <si>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</si>
  <si>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</si>
  <si>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</si>
  <si>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</si>
  <si>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</si>
  <si>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</si>
  <si>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</si>
  <si>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</si>
  <si>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</si>
  <si>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</si>
  <si>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</si>
  <si>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</si>
  <si>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</si>
  <si>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</si>
  <si>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</si>
  <si>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</si>
  <si>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</si>
  <si>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</si>
  <si>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</si>
  <si>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</si>
  <si>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</si>
  <si>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</si>
  <si>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</si>
  <si>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</si>
  <si>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</si>
  <si>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</si>
  <si>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</si>
  <si>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</si>
  <si>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</si>
  <si>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</si>
  <si>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</si>
  <si>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</si>
  <si>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</si>
  <si>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</si>
  <si>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</si>
  <si>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</si>
  <si>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</si>
  <si>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</si>
  <si>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</si>
  <si>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</si>
  <si>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</si>
  <si>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</si>
  <si>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</si>
  <si>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</si>
  <si>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</si>
  <si>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</si>
  <si>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</si>
  <si>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</si>
  <si>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</si>
  <si>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</si>
  <si>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</si>
  <si>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</si>
  <si>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</si>
  <si>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</si>
  <si>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</si>
  <si>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</si>
  <si>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</si>
  <si>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</si>
  <si>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</si>
  <si>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</si>
  <si>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</si>
  <si>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</si>
  <si>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</si>
  <si>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</si>
  <si>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</si>
  <si>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</si>
  <si>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</si>
  <si>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</si>
  <si>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</si>
  <si>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</si>
  <si>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</si>
  <si>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</si>
  <si>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</si>
  <si>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</si>
  <si>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</si>
  <si>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</si>
  <si>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</si>
  <si>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</si>
  <si>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</si>
  <si>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</si>
  <si>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</si>
  <si>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</si>
  <si>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</si>
  <si>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</si>
  <si>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</si>
  <si>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</si>
  <si>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</si>
  <si>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</si>
  <si>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</si>
  <si>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</si>
  <si>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</si>
  <si>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</si>
  <si>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</si>
  <si>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</si>
  <si>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</si>
  <si>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</si>
  <si>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</si>
  <si>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</si>
  <si>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</si>
  <si>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</si>
  <si>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</si>
  <si>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</si>
  <si>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</si>
  <si>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</si>
  <si>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</si>
  <si>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</si>
  <si>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</si>
  <si>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</si>
  <si>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</si>
  <si>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</si>
  <si>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</si>
  <si>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</si>
  <si>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</si>
  <si>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</si>
  <si>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</si>
  <si>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</si>
  <si>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</si>
  <si>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</si>
  <si>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</si>
  <si>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</si>
  <si>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</si>
  <si>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</si>
  <si>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</si>
  <si>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</si>
  <si>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</si>
  <si>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</si>
  <si>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</si>
  <si>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</si>
  <si>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</si>
  <si>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</si>
  <si>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</si>
  <si>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</si>
  <si>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</si>
  <si>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</si>
  <si>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</si>
  <si>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</si>
  <si>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</si>
  <si>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</si>
  <si>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</si>
  <si>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</si>
  <si>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</si>
  <si>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</si>
  <si>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</si>
  <si>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</si>
  <si>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</si>
  <si>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</si>
  <si>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</si>
  <si>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</si>
  <si>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</si>
  <si>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</si>
  <si>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</si>
  <si>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</si>
  <si>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</si>
  <si>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</si>
  <si>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</si>
  <si>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</si>
  <si>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</si>
  <si>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</si>
  <si>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</si>
  <si>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</si>
  <si>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</si>
  <si>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</si>
  <si>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</si>
  <si>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</si>
  <si>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</si>
  <si>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</si>
  <si>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</si>
  <si>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</si>
  <si>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</si>
  <si>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</si>
  <si>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</si>
  <si>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</si>
  <si>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</si>
  <si>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</si>
  <si>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</si>
  <si>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</si>
  <si>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</si>
  <si>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</si>
  <si>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</si>
  <si>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</si>
  <si>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</si>
  <si>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</si>
  <si>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</si>
  <si>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</si>
  <si>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</si>
  <si>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</si>
  <si>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</si>
  <si>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</si>
  <si>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</si>
  <si>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</si>
  <si>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</si>
  <si>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</si>
  <si>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</si>
  <si>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</si>
  <si>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</si>
  <si>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</si>
  <si>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</si>
  <si>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</si>
  <si>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</si>
  <si>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</si>
  <si>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</si>
  <si>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</si>
  <si>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</si>
  <si>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</si>
  <si>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</si>
  <si>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</si>
  <si>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</si>
  <si>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</si>
  <si>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</si>
  <si>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</si>
  <si>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</si>
  <si>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</si>
  <si>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</si>
  <si>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</si>
  <si>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</si>
  <si>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</si>
  <si>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</si>
  <si>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</si>
  <si>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</si>
  <si>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</si>
  <si>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</si>
  <si>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</si>
  <si>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</si>
  <si>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</si>
  <si>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</si>
  <si>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</si>
  <si>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</si>
  <si>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</si>
  <si>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</si>
  <si>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</si>
  <si>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</si>
  <si>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</si>
  <si>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</si>
  <si>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</si>
  <si>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</si>
  <si>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</si>
  <si>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</si>
  <si>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</si>
  <si>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</si>
  <si>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</si>
  <si>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</si>
  <si>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</si>
  <si>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</si>
  <si>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</si>
  <si>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</si>
  <si>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</si>
  <si>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</si>
  <si>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</si>
  <si>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</si>
  <si>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</si>
  <si>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</si>
  <si>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</si>
  <si>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</si>
  <si>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</si>
  <si>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</si>
  <si>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</si>
  <si>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</si>
  <si>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</si>
  <si>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</si>
  <si>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</si>
  <si>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</si>
  <si>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</si>
  <si>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</si>
  <si>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</si>
  <si>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</si>
  <si>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</si>
  <si>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</si>
  <si>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</si>
  <si>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</si>
  <si>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</si>
  <si>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</si>
  <si>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</si>
  <si>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</si>
  <si>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</si>
  <si>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</si>
  <si>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</si>
  <si>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</si>
  <si>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</si>
  <si>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</si>
  <si>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</si>
  <si>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</si>
  <si>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</si>
  <si>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</si>
  <si>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</si>
  <si>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</si>
  <si>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</si>
  <si>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</si>
  <si>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</si>
  <si>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</si>
  <si>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</si>
  <si>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</si>
  <si>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</si>
  <si>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</si>
  <si>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</si>
  <si>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</si>
  <si>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</si>
  <si>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</si>
  <si>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</si>
  <si>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</si>
  <si>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</si>
  <si>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</si>
  <si>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</si>
  <si>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</si>
  <si>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</si>
  <si>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</si>
  <si>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</si>
  <si>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</si>
  <si>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</si>
  <si>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</si>
  <si>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</si>
  <si>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</si>
  <si>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</si>
  <si>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</si>
  <si>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</si>
  <si>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</si>
  <si>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</si>
  <si>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</si>
  <si>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</si>
  <si>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</si>
  <si>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</si>
  <si>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</si>
  <si>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</si>
  <si>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</si>
  <si>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</si>
  <si>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</si>
  <si>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</si>
  <si>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</si>
  <si>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</si>
  <si>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</si>
  <si>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</si>
  <si>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</si>
  <si>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</si>
  <si>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</si>
  <si>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</si>
  <si>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</si>
  <si>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</si>
  <si>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</si>
  <si>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</si>
  <si>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</si>
  <si>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</si>
  <si>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</si>
  <si>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</si>
  <si>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</si>
  <si>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</si>
  <si>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</si>
  <si>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</si>
  <si>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</si>
  <si>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</si>
  <si>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</si>
  <si>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</si>
  <si>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</si>
  <si>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</si>
  <si>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</si>
  <si>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</si>
  <si>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</si>
  <si>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</si>
  <si>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</si>
  <si>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</si>
  <si>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</si>
  <si>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</si>
  <si>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</si>
  <si>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</si>
  <si>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</si>
  <si>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</si>
  <si>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</si>
  <si>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</si>
  <si>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</si>
  <si>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</si>
  <si>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</si>
  <si>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</si>
  <si>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</si>
  <si>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</si>
  <si>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</si>
  <si>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</si>
  <si>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</si>
  <si>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</si>
  <si>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</si>
  <si>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</si>
  <si>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</si>
  <si>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</si>
  <si>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</si>
  <si>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</si>
  <si>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</si>
  <si>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</si>
  <si>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</si>
  <si>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</si>
  <si>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</si>
  <si>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</si>
  <si>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</si>
  <si>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</si>
  <si>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</si>
  <si>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</si>
  <si>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</si>
  <si>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</si>
  <si>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</si>
  <si>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</si>
  <si>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</si>
  <si>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</si>
  <si>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</si>
  <si>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</si>
  <si>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</si>
  <si>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</si>
  <si>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</si>
  <si>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</si>
  <si>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</si>
  <si>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</si>
  <si>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</si>
  <si>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</si>
  <si>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</si>
  <si>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</si>
  <si>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</si>
  <si>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</si>
  <si>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</si>
  <si>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</si>
  <si>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</si>
  <si>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</si>
  <si>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</si>
  <si>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</si>
  <si>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</si>
  <si>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</si>
  <si>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</si>
  <si>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</si>
  <si>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</si>
  <si>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</si>
  <si>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</si>
  <si>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</si>
  <si>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</si>
  <si>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</si>
  <si>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</si>
  <si>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</si>
  <si>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</si>
  <si>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</si>
  <si>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</si>
  <si>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</si>
  <si>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</si>
  <si>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</si>
  <si>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</si>
  <si>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</si>
  <si>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</si>
  <si>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</si>
  <si>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</si>
  <si>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</si>
  <si>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</si>
  <si>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</si>
  <si>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</si>
  <si>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</si>
  <si>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</si>
  <si>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</si>
  <si>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</si>
  <si>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</si>
  <si>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</si>
  <si>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</si>
  <si>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</si>
  <si>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</si>
  <si>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</si>
  <si>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</si>
  <si>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</si>
  <si>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</si>
  <si>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</si>
  <si>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</si>
  <si>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</si>
  <si>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</si>
  <si>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</si>
  <si>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</si>
  <si>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</si>
  <si>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</si>
  <si>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</si>
  <si>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</si>
  <si>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</si>
  <si>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</si>
  <si>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</si>
  <si>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</si>
  <si>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</si>
  <si>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</si>
  <si>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</si>
  <si>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</si>
  <si>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</si>
  <si>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</si>
  <si>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</si>
  <si>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</si>
  <si>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</si>
  <si>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</si>
  <si>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</si>
  <si>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</si>
  <si>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</si>
  <si>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</si>
  <si>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</si>
  <si>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</si>
  <si>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</si>
  <si>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</si>
  <si>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</si>
  <si>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</si>
  <si>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</si>
  <si>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</si>
  <si>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</si>
  <si>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</si>
  <si>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</si>
  <si>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</si>
  <si>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</si>
  <si>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</si>
  <si>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</si>
  <si>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</si>
  <si>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</si>
  <si>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</si>
  <si>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</si>
  <si>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</si>
  <si>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</si>
  <si>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</si>
  <si>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</si>
  <si>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</si>
  <si>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</si>
  <si>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</si>
  <si>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</si>
  <si>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</si>
  <si>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</si>
  <si>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</si>
  <si>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</si>
  <si>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</si>
  <si>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</si>
  <si>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</si>
  <si>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</si>
  <si>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</si>
  <si>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</si>
  <si>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</si>
  <si>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</si>
  <si>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</si>
  <si>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</si>
  <si>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</si>
  <si>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</si>
  <si>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</si>
  <si>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</si>
  <si>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</si>
  <si>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</si>
  <si>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</si>
  <si>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</si>
  <si>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</si>
  <si>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</si>
  <si>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</si>
  <si>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</si>
  <si>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</si>
  <si>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</si>
  <si>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</si>
  <si>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</si>
  <si>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</si>
  <si>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</si>
  <si>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</si>
  <si>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</si>
  <si>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</si>
  <si>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</si>
  <si>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</si>
  <si>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</si>
  <si>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</si>
  <si>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</si>
  <si>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</si>
  <si>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</si>
  <si>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</si>
  <si>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</si>
  <si>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</si>
  <si>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</si>
  <si>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</si>
  <si>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</si>
  <si>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</si>
  <si>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</si>
  <si>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</si>
  <si>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</si>
  <si>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</si>
  <si>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</si>
  <si>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</si>
  <si>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</si>
  <si>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</si>
  <si>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</si>
  <si>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</si>
  <si>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</si>
  <si>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</si>
  <si>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</si>
  <si>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</si>
  <si>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</si>
  <si>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</si>
  <si>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</si>
  <si>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</si>
  <si>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</si>
  <si>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</si>
  <si>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</si>
  <si>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</si>
  <si>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</si>
  <si>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</si>
  <si>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</si>
  <si>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</si>
  <si>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</si>
  <si>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</si>
  <si>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</si>
  <si>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</si>
  <si>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</si>
  <si>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</si>
  <si>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</si>
  <si>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</si>
  <si>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</si>
  <si>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</si>
  <si>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</si>
  <si>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</si>
  <si>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</si>
  <si>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</si>
  <si>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</si>
  <si>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</si>
  <si>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</si>
  <si>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</si>
  <si>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</si>
  <si>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</si>
  <si>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</si>
  <si>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</si>
  <si>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</si>
  <si>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</si>
  <si>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</si>
  <si>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</si>
  <si>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</si>
  <si>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</si>
  <si>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</si>
  <si>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</si>
  <si>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</si>
  <si>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</si>
  <si>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</si>
  <si>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</si>
  <si>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</si>
  <si>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</si>
  <si>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</si>
  <si>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</si>
  <si>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</si>
  <si>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</si>
  <si>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</si>
  <si>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</si>
  <si>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</si>
  <si>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</si>
  <si>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</si>
  <si>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</si>
  <si>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</si>
  <si>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</si>
  <si>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</si>
  <si>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</si>
  <si>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</si>
  <si>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</si>
  <si>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</si>
  <si>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</si>
  <si>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</si>
  <si>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</si>
  <si>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</si>
  <si>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</si>
  <si>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</si>
  <si>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</si>
  <si>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</si>
  <si>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</si>
  <si>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</si>
  <si>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</si>
  <si>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</si>
  <si>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</si>
  <si>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</si>
  <si>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</si>
  <si>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</si>
  <si>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</si>
  <si>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</si>
  <si>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</si>
  <si>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</si>
  <si>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</si>
  <si>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</si>
  <si>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</si>
  <si>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</si>
  <si>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</si>
  <si>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</si>
  <si>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</si>
  <si>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</si>
  <si>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</si>
  <si>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</si>
  <si>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</si>
  <si>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</si>
  <si>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</si>
  <si>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</si>
  <si>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</si>
  <si>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</si>
  <si>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</si>
  <si>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</si>
  <si>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</si>
  <si>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</si>
  <si>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</si>
  <si>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</si>
  <si>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</si>
  <si>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</si>
  <si>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</si>
  <si>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</si>
  <si>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</si>
  <si>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</si>
  <si>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</si>
  <si>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</si>
  <si>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</si>
  <si>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</si>
  <si>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</si>
  <si>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</si>
  <si>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</si>
  <si>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</si>
  <si>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</si>
  <si>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</si>
  <si>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</si>
  <si>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</si>
  <si>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</si>
  <si>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</si>
  <si>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</si>
  <si>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</si>
  <si>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</si>
  <si>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</si>
  <si>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</si>
  <si>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</si>
  <si>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</si>
  <si>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</si>
  <si>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</si>
  <si>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</si>
  <si>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</si>
  <si>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</si>
  <si>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</si>
  <si>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</si>
  <si>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</si>
  <si>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</si>
  <si>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</si>
  <si>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</si>
  <si>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</si>
  <si>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</si>
  <si>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</si>
  <si>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</si>
  <si>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</si>
  <si>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</si>
  <si>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</si>
  <si>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</si>
  <si>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</si>
  <si>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</si>
  <si>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</si>
  <si>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</si>
  <si>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</si>
  <si>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</si>
  <si>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</si>
  <si>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</si>
  <si>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</si>
  <si>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</si>
  <si>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</si>
  <si>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</si>
  <si>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</si>
  <si>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</si>
  <si>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</si>
  <si>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</si>
  <si>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</si>
  <si>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</si>
  <si>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</si>
  <si>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</si>
  <si>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</si>
  <si>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</si>
  <si>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</si>
  <si>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</si>
  <si>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</si>
  <si>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</si>
  <si>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</si>
  <si>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</si>
  <si>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</si>
  <si>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</si>
  <si>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</si>
  <si>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</si>
  <si>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</si>
  <si>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</si>
  <si>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</si>
  <si>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</si>
  <si>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</si>
  <si>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</si>
  <si>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</si>
  <si>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</si>
  <si>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</si>
  <si>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</si>
  <si>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</si>
  <si>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</si>
  <si>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</si>
  <si>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</si>
  <si>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</si>
  <si>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</si>
  <si>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</si>
  <si>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</si>
  <si>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</si>
  <si>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</si>
  <si>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</si>
  <si>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</si>
  <si>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</si>
  <si>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</si>
  <si>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</si>
  <si>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</si>
  <si>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</si>
  <si>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</si>
  <si>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</si>
  <si>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</si>
  <si>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</si>
  <si>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</si>
  <si>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</si>
  <si>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</si>
  <si>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</si>
  <si>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</si>
  <si>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</si>
  <si>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</si>
  <si>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</si>
  <si>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</si>
  <si>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</si>
  <si>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</si>
  <si>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</si>
  <si>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</si>
  <si>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</si>
  <si>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</si>
  <si>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</si>
  <si>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</si>
  <si>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</si>
  <si>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</si>
  <si>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</si>
  <si>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</si>
  <si>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</si>
  <si>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</si>
  <si>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</si>
  <si>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</si>
  <si>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</si>
  <si>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</si>
  <si>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</si>
  <si>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</si>
  <si>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</si>
  <si>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</si>
  <si>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</si>
  <si>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</si>
  <si>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</si>
  <si>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</si>
  <si>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</si>
  <si>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</si>
  <si>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</si>
  <si>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</si>
  <si>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</si>
  <si>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</si>
  <si>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</si>
  <si>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</si>
  <si>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</si>
  <si>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</si>
  <si>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</si>
  <si>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</si>
  <si>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</si>
  <si>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</si>
  <si>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</si>
  <si>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</si>
  <si>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</si>
  <si>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</si>
  <si>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</si>
  <si>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</si>
  <si>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</si>
  <si>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</si>
  <si>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</si>
  <si>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</si>
  <si>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</si>
  <si>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</si>
  <si>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</si>
  <si>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</si>
  <si>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</si>
  <si>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</si>
  <si>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</si>
  <si>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</si>
  <si>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</si>
  <si>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</si>
  <si>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</si>
  <si>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</si>
  <si>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</si>
  <si>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</si>
  <si>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</si>
  <si>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</si>
  <si>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</si>
  <si>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</si>
  <si>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</si>
  <si>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</si>
  <si>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</si>
  <si>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</si>
  <si>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</si>
  <si>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</si>
  <si>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</si>
  <si>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</si>
  <si>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</si>
  <si>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</si>
  <si>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</si>
  <si>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</si>
  <si>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</si>
  <si>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</si>
  <si>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</si>
  <si>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</si>
  <si>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</si>
  <si>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</si>
  <si>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</si>
  <si>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</si>
  <si>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</si>
  <si>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</si>
  <si>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</si>
  <si>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</si>
  <si>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</si>
  <si>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</si>
  <si>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</si>
  <si>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</si>
  <si>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</si>
  <si>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</si>
  <si>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</si>
  <si>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</si>
  <si>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</si>
  <si>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</si>
  <si>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</si>
  <si>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</si>
  <si>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</si>
  <si>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</si>
  <si>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</si>
  <si>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</si>
  <si>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</si>
  <si>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</si>
  <si>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</si>
  <si>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</si>
  <si>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</si>
  <si>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</si>
  <si>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</si>
  <si>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</si>
  <si>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</si>
  <si>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</si>
  <si>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</si>
  <si>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</si>
  <si>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</si>
  <si>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</si>
  <si>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</si>
  <si>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</si>
  <si>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</si>
  <si>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</si>
  <si>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</si>
  <si>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</si>
  <si>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</si>
  <si>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</si>
  <si>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</si>
  <si>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</si>
  <si>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</si>
  <si>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</si>
  <si>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</si>
  <si>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</si>
  <si>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</si>
  <si>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</si>
  <si>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</si>
  <si>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</si>
  <si>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</si>
  <si>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</si>
  <si>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</si>
  <si>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</si>
  <si>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</si>
  <si>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</si>
  <si>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</si>
  <si>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</si>
  <si>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</si>
  <si>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</si>
  <si>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</si>
  <si>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</si>
  <si>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</si>
  <si>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</si>
  <si>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</si>
  <si>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</si>
  <si>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</si>
  <si>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</si>
  <si>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</si>
  <si>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</si>
  <si>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</si>
  <si>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</si>
  <si>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</si>
  <si>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</si>
  <si>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</si>
  <si>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</si>
  <si>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</si>
  <si>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</si>
  <si>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</si>
  <si>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</si>
  <si>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</si>
  <si>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</si>
  <si>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</si>
  <si>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</si>
  <si>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</si>
  <si>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</si>
  <si>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</si>
  <si>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</si>
  <si>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</si>
  <si>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</si>
  <si>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</si>
  <si>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</si>
  <si>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</si>
  <si>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</si>
  <si>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</si>
  <si>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</si>
  <si>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</si>
  <si>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</si>
  <si>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</si>
  <si>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</si>
  <si>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</si>
  <si>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</si>
  <si>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</si>
  <si>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</si>
  <si>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</si>
  <si>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</si>
  <si>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</si>
  <si>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</si>
  <si>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</si>
  <si>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</si>
  <si>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</si>
  <si>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</si>
  <si>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</si>
  <si>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</si>
  <si>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</si>
  <si>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</si>
  <si>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</si>
  <si>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</si>
  <si>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</si>
  <si>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</si>
  <si>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</si>
  <si>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</si>
  <si>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</si>
  <si>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</si>
  <si>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</si>
  <si>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</si>
  <si>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</si>
  <si>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</si>
  <si>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</si>
  <si>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</si>
  <si>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</si>
  <si>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</si>
  <si>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</si>
  <si>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</si>
  <si>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</si>
  <si>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</si>
  <si>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</si>
  <si>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</si>
  <si>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</si>
  <si>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</si>
  <si>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</si>
  <si>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</si>
  <si>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</si>
  <si>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</si>
  <si>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</si>
  <si>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</si>
  <si>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</si>
  <si>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</si>
  <si>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</si>
  <si>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</si>
  <si>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</si>
  <si>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</si>
  <si>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</si>
  <si>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</si>
  <si>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</si>
  <si>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</si>
  <si>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</si>
  <si>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</si>
  <si>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</si>
  <si>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</si>
  <si>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</si>
  <si>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</si>
  <si>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</si>
  <si>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</si>
  <si>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</si>
  <si>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</si>
  <si>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</si>
  <si>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</si>
  <si>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</si>
  <si>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</si>
  <si>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</si>
  <si>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</si>
  <si>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</si>
  <si>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</si>
  <si>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</si>
  <si>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</si>
  <si>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</si>
  <si>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</si>
  <si>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</si>
  <si>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</si>
  <si>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</si>
  <si>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</si>
  <si>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</si>
  <si>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</si>
  <si>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</si>
  <si>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</si>
  <si>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</si>
  <si>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</si>
  <si>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</si>
  <si>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</si>
  <si>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</si>
  <si>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</si>
  <si>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</si>
  <si>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</si>
  <si>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</si>
  <si>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</si>
  <si>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</si>
  <si>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</si>
  <si>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</si>
  <si>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</si>
  <si>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</si>
  <si>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</si>
  <si>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</si>
  <si>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</si>
  <si>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</si>
  <si>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</si>
  <si>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</si>
  <si>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</si>
  <si>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</si>
  <si>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</si>
  <si>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</si>
  <si>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</si>
  <si>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</si>
  <si>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</si>
  <si>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</si>
  <si>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</si>
  <si>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</si>
  <si>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</si>
  <si>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</si>
  <si>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</si>
  <si>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</si>
  <si>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</si>
  <si>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</si>
  <si>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</si>
  <si>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</si>
  <si>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</si>
  <si>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</si>
  <si>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</si>
  <si>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</si>
  <si>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</si>
  <si>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</si>
  <si>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</si>
  <si>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</si>
  <si>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</si>
  <si>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</si>
  <si>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</si>
  <si>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</si>
  <si>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</si>
  <si>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</si>
  <si>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</si>
  <si>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</si>
  <si>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</si>
  <si>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</si>
  <si>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</si>
  <si>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</si>
  <si>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</si>
  <si>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</si>
  <si>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</si>
  <si>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</si>
  <si>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</si>
  <si>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</si>
  <si>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</si>
  <si>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</si>
  <si>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</si>
  <si>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</si>
  <si>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</si>
  <si>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</si>
  <si>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</si>
  <si>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</si>
  <si>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</si>
  <si>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</si>
  <si>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</si>
  <si>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</si>
  <si>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</si>
  <si>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</si>
  <si>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</si>
  <si>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</si>
  <si>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</si>
  <si>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</si>
  <si>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</si>
  <si>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</si>
  <si>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</si>
  <si>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</si>
  <si>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</si>
  <si>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</si>
  <si>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</si>
  <si>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</si>
  <si>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</si>
  <si>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</si>
  <si>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</si>
  <si>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</si>
  <si>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</si>
  <si>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</si>
  <si>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</si>
  <si>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</si>
  <si>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</si>
  <si>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</si>
  <si>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</si>
  <si>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</si>
  <si>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</si>
  <si>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</si>
  <si>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</si>
  <si>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</si>
  <si>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</si>
  <si>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</si>
  <si>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</si>
  <si>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</si>
  <si>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</si>
  <si>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</si>
  <si>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</si>
  <si>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</si>
  <si>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</si>
  <si>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</si>
  <si>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</si>
  <si>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</si>
  <si>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</si>
  <si>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</si>
  <si>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</si>
  <si>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</si>
  <si>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</si>
  <si>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</si>
  <si>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</si>
  <si>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</si>
  <si>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</si>
  <si>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</si>
  <si>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</si>
  <si>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</si>
  <si>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</si>
  <si>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</si>
  <si>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</si>
  <si>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</si>
  <si>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</si>
  <si>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</si>
  <si>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</si>
  <si>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</si>
  <si>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</si>
  <si>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</si>
  <si>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</si>
  <si>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</si>
  <si>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</si>
  <si>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</si>
  <si>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</si>
  <si>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</si>
  <si>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</si>
  <si>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</si>
  <si>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</si>
  <si>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</si>
  <si>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</si>
  <si>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</si>
  <si>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</si>
  <si>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</si>
  <si>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</si>
  <si>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</si>
  <si>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</si>
  <si>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</si>
  <si>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</si>
  <si>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</si>
  <si>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</si>
  <si>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</si>
  <si>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</si>
  <si>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</si>
  <si>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</si>
  <si>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</si>
  <si>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</si>
  <si>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</si>
  <si>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</si>
  <si>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</si>
  <si>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</si>
  <si>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</si>
  <si>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</si>
  <si>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</si>
  <si>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</si>
  <si>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</si>
  <si>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</si>
  <si>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</si>
  <si>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</si>
  <si>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</si>
  <si>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</si>
  <si>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</si>
  <si>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</si>
  <si>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</si>
  <si>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</si>
  <si>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</si>
  <si>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</si>
  <si>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</si>
  <si>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</si>
  <si>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</si>
  <si>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</si>
  <si>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</si>
  <si>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</si>
  <si>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</si>
  <si>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</si>
  <si>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</si>
  <si>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</si>
  <si>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</si>
  <si>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</si>
  <si>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</si>
  <si>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</si>
  <si>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</si>
  <si>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</si>
  <si>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</si>
  <si>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</si>
  <si>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</si>
  <si>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</si>
  <si>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</si>
  <si>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</si>
  <si>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</si>
  <si>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</si>
  <si>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</si>
  <si>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</si>
  <si>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</si>
  <si>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</si>
  <si>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</si>
  <si>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</si>
  <si>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</si>
  <si>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</si>
  <si>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</si>
  <si>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</si>
  <si>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</si>
  <si>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</si>
  <si>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</si>
  <si>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</si>
  <si>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</si>
  <si>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</si>
  <si>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</si>
  <si>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</si>
  <si>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</si>
  <si>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</si>
  <si>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</si>
  <si>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</si>
  <si>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</si>
  <si>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</si>
  <si>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</si>
  <si>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</si>
  <si>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</si>
  <si>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</si>
  <si>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</si>
  <si>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</si>
  <si>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</si>
  <si>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</si>
  <si>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</si>
  <si>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</si>
  <si>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</si>
  <si>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</si>
  <si>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</si>
  <si>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</si>
  <si>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</si>
  <si>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</si>
  <si>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</si>
  <si>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</si>
  <si>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</si>
  <si>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</si>
  <si>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</si>
  <si>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</si>
  <si>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</si>
  <si>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</si>
  <si>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</si>
  <si>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</si>
  <si>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</si>
  <si>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</si>
  <si>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</si>
  <si>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</si>
  <si>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</si>
  <si>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</si>
  <si>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</si>
  <si>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</si>
  <si>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</si>
  <si>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</si>
  <si>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</si>
  <si>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</si>
  <si>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</si>
  <si>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</si>
  <si>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</si>
  <si>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</si>
  <si>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</si>
  <si>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</si>
  <si>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</si>
  <si>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</si>
  <si>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</si>
  <si>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</si>
  <si>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</si>
  <si>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</si>
  <si>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</si>
  <si>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</si>
  <si>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</si>
  <si>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</si>
  <si>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</si>
  <si>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</si>
  <si>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</si>
  <si>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</si>
  <si>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</si>
  <si>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</si>
  <si>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</si>
  <si>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</si>
  <si>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</si>
  <si>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</si>
  <si>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</si>
  <si>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</si>
  <si>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</si>
  <si>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</si>
  <si>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</si>
  <si>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</si>
  <si>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</si>
  <si>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</si>
  <si>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</si>
  <si>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</si>
  <si>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</si>
  <si>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</si>
  <si>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</si>
  <si>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</si>
  <si>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</si>
  <si>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</si>
  <si>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</si>
  <si>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</si>
  <si>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</si>
  <si>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</si>
  <si>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</si>
  <si>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</si>
  <si>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</si>
  <si>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</si>
  <si>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</si>
  <si>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</si>
  <si>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</si>
  <si>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</si>
  <si>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</si>
  <si>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</si>
  <si>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</si>
  <si>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</si>
  <si>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</si>
  <si>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</si>
  <si>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</si>
  <si>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</si>
  <si>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</si>
  <si>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</si>
  <si>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</si>
  <si>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</si>
  <si>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</si>
  <si>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</si>
  <si>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</si>
  <si>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</si>
  <si>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</si>
  <si>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</si>
  <si>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</si>
  <si>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</si>
  <si>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</si>
  <si>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</si>
  <si>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</si>
  <si>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</si>
  <si>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</si>
  <si>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</si>
  <si>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</si>
  <si>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</si>
  <si>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</si>
  <si>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</si>
  <si>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</si>
  <si>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</si>
  <si>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</si>
  <si>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</si>
  <si>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</si>
  <si>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</si>
  <si>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</si>
  <si>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</si>
  <si>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</si>
  <si>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</si>
  <si>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</si>
  <si>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</si>
  <si>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</si>
  <si>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</si>
  <si>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</si>
  <si>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</si>
  <si>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</si>
  <si>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</si>
  <si>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</si>
  <si>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</si>
  <si>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</si>
  <si>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</si>
  <si>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</si>
  <si>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</si>
  <si>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</si>
  <si>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</si>
  <si>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</si>
  <si>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</si>
  <si>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</si>
  <si>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</si>
  <si>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</si>
  <si>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</si>
  <si>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</si>
  <si>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</si>
  <si>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</si>
  <si>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</si>
  <si>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</si>
  <si>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</si>
  <si>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</si>
  <si>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</si>
  <si>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</si>
  <si>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</si>
  <si>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</si>
  <si>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</si>
  <si>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</si>
  <si>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</si>
  <si>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</si>
  <si>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</si>
  <si>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</si>
  <si>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</si>
  <si>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</si>
  <si>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</si>
  <si>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</si>
  <si>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</si>
  <si>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</si>
  <si>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</si>
  <si>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</si>
  <si>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</si>
  <si>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</si>
  <si>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</si>
  <si>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</si>
  <si>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</si>
  <si>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</si>
  <si>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</si>
  <si>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</si>
  <si>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</si>
  <si>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</si>
  <si>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</si>
  <si>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</si>
  <si>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</si>
  <si>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</si>
  <si>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</si>
  <si>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</si>
  <si>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</si>
  <si>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</si>
  <si>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</si>
  <si>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</si>
  <si>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</si>
  <si>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</si>
  <si>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</si>
  <si>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</si>
  <si>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</si>
  <si>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</si>
  <si>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</si>
  <si>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</si>
  <si>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</si>
  <si>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</si>
  <si>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</si>
  <si>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</si>
  <si>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</si>
  <si>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</si>
  <si>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</si>
  <si>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</si>
  <si>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</si>
  <si>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</si>
  <si>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</si>
  <si>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</si>
  <si>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</si>
  <si>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</si>
  <si>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</si>
  <si>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</si>
  <si>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</si>
  <si>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</si>
  <si>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</si>
  <si>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</si>
  <si>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</si>
  <si>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</si>
  <si>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</si>
  <si>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</si>
  <si>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</si>
  <si>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</si>
  <si>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</si>
  <si>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</si>
  <si>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</si>
  <si>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</si>
  <si>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</si>
  <si>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</si>
  <si>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</si>
  <si>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</si>
  <si>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</si>
  <si>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</si>
  <si>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</si>
  <si>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</si>
  <si>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</si>
  <si>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</si>
  <si>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</si>
  <si>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</si>
  <si>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</si>
  <si>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</si>
  <si>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</si>
  <si>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</si>
  <si>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</si>
  <si>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</si>
  <si>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</si>
  <si>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</si>
  <si>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</si>
  <si>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</si>
  <si>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</si>
  <si>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</si>
  <si>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</si>
  <si>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</si>
  <si>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</si>
  <si>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</si>
  <si>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</si>
  <si>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</si>
  <si>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</si>
  <si>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</si>
  <si>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</si>
  <si>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</si>
  <si>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</si>
  <si>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</si>
  <si>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</si>
  <si>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</si>
  <si>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</si>
  <si>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</si>
  <si>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</si>
  <si>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</si>
  <si>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</si>
  <si>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</si>
  <si>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</si>
  <si>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</si>
  <si>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</si>
  <si>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</si>
  <si>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</si>
  <si>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</si>
  <si>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</si>
  <si>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</si>
  <si>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</si>
  <si>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</si>
  <si>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</si>
  <si>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</si>
  <si>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</si>
  <si>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</si>
  <si>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</si>
  <si>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</si>
  <si>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</si>
  <si>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</si>
  <si>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</si>
  <si>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</si>
  <si>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</si>
  <si>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</si>
  <si>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</si>
  <si>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</si>
  <si>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</si>
  <si>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</si>
  <si>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</si>
  <si>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</si>
  <si>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</si>
  <si>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</si>
  <si>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</si>
  <si>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</si>
  <si>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</si>
  <si>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</si>
  <si>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</si>
  <si>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</si>
  <si>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</si>
  <si>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</si>
  <si>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</si>
  <si>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</si>
  <si>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</si>
  <si>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</si>
  <si>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</si>
  <si>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</si>
  <si>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</si>
  <si>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</si>
  <si>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</si>
  <si>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</si>
  <si>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</si>
  <si>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</si>
  <si>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</si>
  <si>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</si>
  <si>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</si>
  <si>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</si>
  <si>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</si>
  <si>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</si>
  <si>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</si>
  <si>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</si>
  <si>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</si>
  <si>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</si>
  <si>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</si>
  <si>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</si>
  <si>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</si>
  <si>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</si>
  <si>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</si>
  <si>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</si>
  <si>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</si>
  <si>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</si>
  <si>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</si>
  <si>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</si>
  <si>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</si>
  <si>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</si>
  <si>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</si>
  <si>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</si>
  <si>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</si>
  <si>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</si>
  <si>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</si>
  <si>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</si>
  <si>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</si>
  <si>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</si>
  <si>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</si>
  <si>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</si>
  <si>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</si>
  <si>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</si>
  <si>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</si>
  <si>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</si>
  <si>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</si>
  <si>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</si>
  <si>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</si>
  <si>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</si>
  <si>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</si>
  <si>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</si>
  <si>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</si>
  <si>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</si>
  <si>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</si>
  <si>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</si>
  <si>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</si>
  <si>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</si>
  <si>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</si>
  <si>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</si>
  <si>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</si>
  <si>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</si>
  <si>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</si>
  <si>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</si>
  <si>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</si>
  <si>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</si>
  <si>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</si>
  <si>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</si>
  <si>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</si>
  <si>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</si>
  <si>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</si>
  <si>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</si>
  <si>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</si>
  <si>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</si>
  <si>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</si>
  <si>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</si>
  <si>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</si>
  <si>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</si>
  <si>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</si>
  <si>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</si>
  <si>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</si>
  <si>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</si>
  <si>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</si>
  <si>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</si>
  <si>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</si>
  <si>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</si>
  <si>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</si>
  <si>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</si>
  <si>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</si>
  <si>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</si>
  <si>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</si>
  <si>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</si>
  <si>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</si>
  <si>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</si>
  <si>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</si>
  <si>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</si>
  <si>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</si>
  <si>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</si>
  <si>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</si>
  <si>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</si>
  <si>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</si>
  <si>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</si>
  <si>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</si>
  <si>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</si>
  <si>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</si>
  <si>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</si>
  <si>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</si>
  <si>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</si>
  <si>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</si>
  <si>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</si>
  <si>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</si>
  <si>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</si>
  <si>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</si>
  <si>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</si>
  <si>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</si>
  <si>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</si>
  <si>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</si>
  <si>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</si>
  <si>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</si>
  <si>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</si>
  <si>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</si>
  <si>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</si>
  <si>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</si>
  <si>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</si>
  <si>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</si>
  <si>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</si>
  <si>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</si>
  <si>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</si>
  <si>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</si>
  <si>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</si>
  <si>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</si>
  <si>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</si>
  <si>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</si>
  <si>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</si>
  <si>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</si>
  <si>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</si>
  <si>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</si>
  <si>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</si>
  <si>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</si>
  <si>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</si>
  <si>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</si>
  <si>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</si>
  <si>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</si>
  <si>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</si>
  <si>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</si>
  <si>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</si>
  <si>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</si>
  <si>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</si>
  <si>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</si>
  <si>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</si>
  <si>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</si>
  <si>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</si>
  <si>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</si>
  <si>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</si>
  <si>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</si>
  <si>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</si>
  <si>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</si>
  <si>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</si>
  <si>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</si>
  <si>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</si>
  <si>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</si>
  <si>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</si>
  <si>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</si>
  <si>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</si>
  <si>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</si>
  <si>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</si>
  <si>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</si>
  <si>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</si>
  <si>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</si>
  <si>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</si>
  <si>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</si>
  <si>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</si>
  <si>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</si>
  <si>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</si>
  <si>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</si>
  <si>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</si>
  <si>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</si>
  <si>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</si>
  <si>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</si>
  <si>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</si>
  <si>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</si>
  <si>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</si>
  <si>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</si>
  <si>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</si>
  <si>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</si>
  <si>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</si>
  <si>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</si>
  <si>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</si>
  <si>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</si>
  <si>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</si>
  <si>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</si>
  <si>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</si>
  <si>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</si>
  <si>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</si>
  <si>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</si>
  <si>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</si>
  <si>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</si>
  <si>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</si>
  <si>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</si>
  <si>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</si>
  <si>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</si>
  <si>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</si>
  <si>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</si>
  <si>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</si>
  <si>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</si>
  <si>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</si>
  <si>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</si>
  <si>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</si>
  <si>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</si>
  <si>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</si>
  <si>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</si>
  <si>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</si>
  <si>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</si>
  <si>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</si>
  <si>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</si>
  <si>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</si>
  <si>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</si>
  <si>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</si>
  <si>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</si>
  <si>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</si>
  <si>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</si>
  <si>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</si>
  <si>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</si>
  <si>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</si>
  <si>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</si>
  <si>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</si>
  <si>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</si>
  <si>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</si>
  <si>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</si>
  <si>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</si>
  <si>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</si>
  <si>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</si>
  <si>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</si>
  <si>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</si>
  <si>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</si>
  <si>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</si>
  <si>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</si>
  <si>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</si>
  <si>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</si>
  <si>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</si>
  <si>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</si>
  <si>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</si>
  <si>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</si>
  <si>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</si>
  <si>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</si>
  <si>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</si>
  <si>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</si>
  <si>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</si>
  <si>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</si>
  <si>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</si>
  <si>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</si>
  <si>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</si>
  <si>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</si>
  <si>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</si>
  <si>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</si>
  <si>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</si>
  <si>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</si>
  <si>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</si>
  <si>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</si>
  <si>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</si>
  <si>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</si>
  <si>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</si>
  <si>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</si>
  <si>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</si>
  <si>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</si>
  <si>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</si>
  <si>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</si>
  <si>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</si>
  <si>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</si>
  <si>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</si>
  <si>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</si>
  <si>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</si>
  <si>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</si>
  <si>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</si>
  <si>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</si>
  <si>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</si>
  <si>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</si>
  <si>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</si>
  <si>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</si>
  <si>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</si>
  <si>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</si>
  <si>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</si>
  <si>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</si>
  <si>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</si>
  <si>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</si>
  <si>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</si>
  <si>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</si>
  <si>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</si>
  <si>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</si>
  <si>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</si>
  <si>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</si>
  <si>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</si>
  <si>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</si>
  <si>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</si>
  <si>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</si>
  <si>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</si>
  <si>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</si>
  <si>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</si>
  <si>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</si>
  <si>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</si>
  <si>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</si>
  <si>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</si>
  <si>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</si>
  <si>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</si>
  <si>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</si>
  <si>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</si>
  <si>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</si>
  <si>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</si>
  <si>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</si>
  <si>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</si>
  <si>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</si>
  <si>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</si>
  <si>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</si>
  <si>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</si>
  <si>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</si>
  <si>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</si>
  <si>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</si>
  <si>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</si>
  <si>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</si>
  <si>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</si>
  <si>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</si>
  <si>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</si>
  <si>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</si>
  <si>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</si>
  <si>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</si>
  <si>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</si>
  <si>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</si>
  <si>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</si>
  <si>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</si>
  <si>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</si>
  <si>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</si>
  <si>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</si>
  <si>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</si>
  <si>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</si>
  <si>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</si>
  <si>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</si>
  <si>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</si>
  <si>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</si>
  <si>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</si>
  <si>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</si>
  <si>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</si>
  <si>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</si>
  <si>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</si>
  <si>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</si>
  <si>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</si>
  <si>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</si>
  <si>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</si>
  <si>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</si>
  <si>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</si>
  <si>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</si>
  <si>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</si>
  <si>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</si>
  <si>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</si>
  <si>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</si>
  <si>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</si>
  <si>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</si>
  <si>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</si>
  <si>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</si>
  <si>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</si>
  <si>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</si>
  <si>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</si>
  <si>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</si>
  <si>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</si>
  <si>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</si>
  <si>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</si>
  <si>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</si>
  <si>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</si>
  <si>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</si>
  <si>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</si>
  <si>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</si>
  <si>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</si>
  <si>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</si>
  <si>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</si>
  <si>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</si>
  <si>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</si>
  <si>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</si>
  <si>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</si>
  <si>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</si>
  <si>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</si>
  <si>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</si>
  <si>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</si>
  <si>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</si>
  <si>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</si>
  <si>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</si>
  <si>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</si>
  <si>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</si>
  <si>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</si>
  <si>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</si>
  <si>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</si>
  <si>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</si>
  <si>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</si>
  <si>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</si>
  <si>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</si>
  <si>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</si>
  <si>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</si>
  <si>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</si>
  <si>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</si>
  <si>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</si>
  <si>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</si>
  <si>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</si>
  <si>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</si>
  <si>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</si>
  <si>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</si>
  <si>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</si>
  <si>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</si>
  <si>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</si>
  <si>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</si>
  <si>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</si>
  <si>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</si>
  <si>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</si>
  <si>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</si>
  <si>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</si>
  <si>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</si>
  <si>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</si>
  <si>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</si>
  <si>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</si>
  <si>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</si>
  <si>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</si>
  <si>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</si>
  <si>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</si>
  <si>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</si>
  <si>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</si>
  <si>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</si>
  <si>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</si>
  <si>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</si>
  <si>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</si>
  <si>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</si>
  <si>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</si>
  <si>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</si>
  <si>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</si>
  <si>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</si>
  <si>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</si>
  <si>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</si>
  <si>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</si>
  <si>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</si>
  <si>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</si>
  <si>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</si>
  <si>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</si>
  <si>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</si>
  <si>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</si>
  <si>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</si>
  <si>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</si>
  <si>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</si>
  <si>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</si>
  <si>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</si>
  <si>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</si>
  <si>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</si>
  <si>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</si>
  <si>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</si>
  <si>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</si>
  <si>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</si>
  <si>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</si>
  <si>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</si>
  <si>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</si>
  <si>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</si>
  <si>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</si>
  <si>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</si>
  <si>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</si>
  <si>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</si>
  <si>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</si>
  <si>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</si>
  <si>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</si>
  <si>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</si>
  <si>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</si>
  <si>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</si>
  <si>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</si>
  <si>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</si>
  <si>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</si>
  <si>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</si>
  <si>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</si>
  <si>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</si>
  <si>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</si>
  <si>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</si>
  <si>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</si>
  <si>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</si>
  <si>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</si>
  <si>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</si>
  <si>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</si>
  <si>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</si>
  <si>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</si>
  <si>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</si>
  <si>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</si>
  <si>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</si>
  <si>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</si>
  <si>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</si>
  <si>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</si>
  <si>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</si>
  <si>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</si>
  <si>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</si>
  <si>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</si>
  <si>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</si>
  <si>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</si>
  <si>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</si>
  <si>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</si>
  <si>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</si>
  <si>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</si>
  <si>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</si>
  <si>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</si>
  <si>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</si>
  <si>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</si>
  <si>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</si>
  <si>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</si>
  <si>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</si>
  <si>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</si>
  <si>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</si>
  <si>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</si>
  <si>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</si>
  <si>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</si>
  <si>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</si>
  <si>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</si>
  <si>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</si>
  <si>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</si>
  <si>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</si>
  <si>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</si>
  <si>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</si>
  <si>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</si>
  <si>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</si>
  <si>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</si>
  <si>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</si>
  <si>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</si>
  <si>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</si>
  <si>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</si>
  <si>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</si>
  <si>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</si>
  <si>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</si>
  <si>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</si>
  <si>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</si>
  <si>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</si>
  <si>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</si>
  <si>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</si>
  <si>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</si>
  <si>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</si>
  <si>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</si>
  <si>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</si>
  <si>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</si>
  <si>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</si>
  <si>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</si>
  <si>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</si>
  <si>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</si>
  <si>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</si>
  <si>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</si>
  <si>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</si>
  <si>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</si>
  <si>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</si>
  <si>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</si>
  <si>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</si>
  <si>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</si>
  <si>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</si>
  <si>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</si>
  <si>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</si>
  <si>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</si>
  <si>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</si>
  <si>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</si>
  <si>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</si>
  <si>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</si>
  <si>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</si>
  <si>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</si>
  <si>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</si>
  <si>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</si>
  <si>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</si>
  <si>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</si>
  <si>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</si>
  <si>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</si>
  <si>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</si>
  <si>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</si>
  <si>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</si>
  <si>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</si>
  <si>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</si>
  <si>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</si>
  <si>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</si>
  <si>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</si>
  <si>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</si>
  <si>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</si>
  <si>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</si>
  <si>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</si>
  <si>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</si>
  <si>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</si>
  <si>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</si>
  <si>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</si>
  <si>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</si>
  <si>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</si>
  <si>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</si>
  <si>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</si>
  <si>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</si>
  <si>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</si>
  <si>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</si>
  <si>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</si>
  <si>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</si>
  <si>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</si>
  <si>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</si>
  <si>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</si>
  <si>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</si>
  <si>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</si>
  <si>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</si>
  <si>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</si>
  <si>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</si>
  <si>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</si>
  <si>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</si>
  <si>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</si>
  <si>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</si>
  <si>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</si>
  <si>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</si>
  <si>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</si>
  <si>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</si>
  <si>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</si>
  <si>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</si>
  <si>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</si>
  <si>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</si>
  <si>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</si>
  <si>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</si>
  <si>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</si>
  <si>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</si>
  <si>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</si>
  <si>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</si>
  <si>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</si>
  <si>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</si>
  <si>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</si>
  <si>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</si>
  <si>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</si>
  <si>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</si>
  <si>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</si>
  <si>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</si>
  <si>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</si>
  <si>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</si>
  <si>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</si>
  <si>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</si>
  <si>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</si>
  <si>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</si>
  <si>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</si>
  <si>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</si>
  <si>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</si>
  <si>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</si>
  <si>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</si>
  <si>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</si>
  <si>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</si>
  <si>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</si>
  <si>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</si>
  <si>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</si>
  <si>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</si>
  <si>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</si>
  <si>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</si>
  <si>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</si>
  <si>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</si>
  <si>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</si>
  <si>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</si>
  <si>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</si>
  <si>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</si>
  <si>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</si>
  <si>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</si>
  <si>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</si>
  <si>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</si>
  <si>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</si>
  <si>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</si>
  <si>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</si>
  <si>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</si>
  <si>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</si>
  <si>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</si>
  <si>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</si>
  <si>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</si>
  <si>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</si>
  <si>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</si>
  <si>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</si>
  <si>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</si>
  <si>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</si>
  <si>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</si>
  <si>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</si>
  <si>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</si>
  <si>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</si>
  <si>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</si>
  <si>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</si>
  <si>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</si>
  <si>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</si>
  <si>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</si>
  <si>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</si>
  <si>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</si>
  <si>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</si>
  <si>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</si>
  <si>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</si>
  <si>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</si>
  <si>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</si>
  <si>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</si>
  <si>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</si>
  <si>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</si>
  <si>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</si>
  <si>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</si>
  <si>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</si>
  <si>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</si>
  <si>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</si>
  <si>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</si>
  <si>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</si>
  <si>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</si>
  <si>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</si>
  <si>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</si>
  <si>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</si>
  <si>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</si>
  <si>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</si>
  <si>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</si>
  <si>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</si>
  <si>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</si>
  <si>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</si>
  <si>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</si>
  <si>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</si>
  <si>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</si>
  <si>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</si>
  <si>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</si>
  <si>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</si>
  <si>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</si>
  <si>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</si>
  <si>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</si>
  <si>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</si>
  <si>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</si>
  <si>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</si>
  <si>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</si>
  <si>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</si>
  <si>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</si>
  <si>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</si>
  <si>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</si>
  <si>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</si>
  <si>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</si>
  <si>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</si>
  <si>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</si>
  <si>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</si>
  <si>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</si>
  <si>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</si>
  <si>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</si>
  <si>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</si>
  <si>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</si>
  <si>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</si>
  <si>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</si>
  <si>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</si>
  <si>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</si>
  <si>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</si>
  <si>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</si>
  <si>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</si>
  <si>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</si>
  <si>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</si>
  <si>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</si>
  <si>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</si>
  <si>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</si>
  <si>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</si>
  <si>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</si>
  <si>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</si>
  <si>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</si>
  <si>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</si>
  <si>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</si>
  <si>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</si>
  <si>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</si>
  <si>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</si>
  <si>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</si>
  <si>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</si>
  <si>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</si>
  <si>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</si>
  <si>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</si>
  <si>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</si>
  <si>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</si>
  <si>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</si>
  <si>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</si>
  <si>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</si>
  <si>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</si>
  <si>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</si>
  <si>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</si>
  <si>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</si>
  <si>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</si>
  <si>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</si>
  <si>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</si>
  <si>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</si>
  <si>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</si>
  <si>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</si>
  <si>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</si>
  <si>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</si>
  <si>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</si>
  <si>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</si>
  <si>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</si>
  <si>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</si>
  <si>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</si>
  <si>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</si>
  <si>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</si>
  <si>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</si>
  <si>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</si>
  <si>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</si>
  <si>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</si>
  <si>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</si>
  <si>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</si>
  <si>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</si>
  <si>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</si>
  <si>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</si>
  <si>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</si>
  <si>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</si>
  <si>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</si>
  <si>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</si>
  <si>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</si>
  <si>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</si>
  <si>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</si>
  <si>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</si>
  <si>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</si>
  <si>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</si>
  <si>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</si>
  <si>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</si>
  <si>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</si>
  <si>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</si>
  <si>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</si>
  <si>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</si>
  <si>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</si>
  <si>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</si>
  <si>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</si>
  <si>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</si>
  <si>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</si>
  <si>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</si>
  <si>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</si>
  <si>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</si>
  <si>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</si>
  <si>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</si>
  <si>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</si>
  <si>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</si>
  <si>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</si>
  <si>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</si>
  <si>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</si>
  <si>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</si>
  <si>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</si>
  <si>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</si>
  <si>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</si>
  <si>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</si>
  <si>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</si>
  <si>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</si>
  <si>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</si>
  <si>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</si>
  <si>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</si>
  <si>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</si>
  <si>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</si>
  <si>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</si>
  <si>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</si>
  <si>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</si>
  <si>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</si>
  <si>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</si>
  <si>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</si>
  <si>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</si>
  <si>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</si>
  <si>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</si>
  <si>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</si>
  <si>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</si>
  <si>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</si>
  <si>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</si>
  <si>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</si>
  <si>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</si>
  <si>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</si>
  <si>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</si>
  <si>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</si>
  <si>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</si>
  <si>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</si>
  <si>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</si>
  <si>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</si>
  <si>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</si>
  <si>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</si>
  <si>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</si>
  <si>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</si>
  <si>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</si>
  <si>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</si>
  <si>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</si>
  <si>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</si>
  <si>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</si>
  <si>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</si>
  <si>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</si>
  <si>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</si>
  <si>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</si>
  <si>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</si>
  <si>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</si>
  <si>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</si>
  <si>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</si>
  <si>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</si>
  <si>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</si>
  <si>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</si>
  <si>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</si>
  <si>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</si>
  <si>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</si>
  <si>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</si>
  <si>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</si>
  <si>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</si>
  <si>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</si>
  <si>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</si>
  <si>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</si>
  <si>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</si>
  <si>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</si>
  <si>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</si>
  <si>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</si>
  <si>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</si>
  <si>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</si>
  <si>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</si>
  <si>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</si>
  <si>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</si>
  <si>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</si>
  <si>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</si>
  <si>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</si>
  <si>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</si>
  <si>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</si>
  <si>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</si>
  <si>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</si>
  <si>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</si>
  <si>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</si>
  <si>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</si>
  <si>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</si>
  <si>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</si>
  <si>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</si>
  <si>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</si>
  <si>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</si>
  <si>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</si>
  <si>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</si>
  <si>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</si>
  <si>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</si>
  <si>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</si>
  <si>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</si>
  <si>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</si>
  <si>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</si>
  <si>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</si>
  <si>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</si>
  <si>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</si>
  <si>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</si>
  <si>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</si>
  <si>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</si>
  <si>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</si>
  <si>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</si>
  <si>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</si>
  <si>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</si>
  <si>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</si>
  <si>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</si>
  <si>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</si>
  <si>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</si>
  <si>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</si>
  <si>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</si>
  <si>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</si>
  <si>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</si>
  <si>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</si>
  <si>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</si>
  <si>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</si>
  <si>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</si>
  <si>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</si>
  <si>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</si>
  <si>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</si>
  <si>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</si>
  <si>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</si>
  <si>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</si>
  <si>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</si>
  <si>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</si>
  <si>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</si>
  <si>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</si>
  <si>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</si>
  <si>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</si>
  <si>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</si>
  <si>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</si>
  <si>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</si>
  <si>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</si>
  <si>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</si>
  <si>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</si>
  <si>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</si>
  <si>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</si>
  <si>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</si>
  <si>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</si>
  <si>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</si>
  <si>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</si>
  <si>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</si>
  <si>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</si>
  <si>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</si>
  <si>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</si>
  <si>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</si>
  <si>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</si>
  <si>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</si>
  <si>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</si>
  <si>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</si>
  <si>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</si>
  <si>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</si>
  <si>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</si>
  <si>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</si>
  <si>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</si>
  <si>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</si>
  <si>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</si>
  <si>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</si>
  <si>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</si>
  <si>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</si>
  <si>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</si>
  <si>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</si>
  <si>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</si>
  <si>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</si>
  <si>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</si>
  <si>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</si>
  <si>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</si>
  <si>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</si>
  <si>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</si>
  <si>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</si>
  <si>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</si>
  <si>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</si>
  <si>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</si>
  <si>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</si>
  <si>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</si>
  <si>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</si>
  <si>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</si>
  <si>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</si>
  <si>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</si>
  <si>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</si>
  <si>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</si>
  <si>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</si>
  <si>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</si>
  <si>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</si>
  <si>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</si>
  <si>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</si>
  <si>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</si>
  <si>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</si>
  <si>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</si>
  <si>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</si>
  <si>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</si>
  <si>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</si>
  <si>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</si>
  <si>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</si>
  <si>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</si>
  <si>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</si>
  <si>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</si>
  <si>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</si>
  <si>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</si>
  <si>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</si>
  <si>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</si>
  <si>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</si>
  <si>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</si>
  <si>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</si>
  <si>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</si>
  <si>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</si>
  <si>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</si>
  <si>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</si>
  <si>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</si>
  <si>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</si>
  <si>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</si>
  <si>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</si>
  <si>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</si>
  <si>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</si>
  <si>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</si>
  <si>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</si>
  <si>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</si>
  <si>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</si>
  <si>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</si>
  <si>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</si>
  <si>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</si>
  <si>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</si>
  <si>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</si>
  <si>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</si>
  <si>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</si>
  <si>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</si>
  <si>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</si>
  <si>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</si>
  <si>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</si>
  <si>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</si>
  <si>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</si>
  <si>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</si>
  <si>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</si>
  <si>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</si>
  <si>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</si>
  <si>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</si>
  <si>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</si>
  <si>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</si>
  <si>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</si>
  <si>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</si>
  <si>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</si>
  <si>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</si>
  <si>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</si>
  <si>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</si>
  <si>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</si>
  <si>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</si>
  <si>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</si>
  <si>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</si>
  <si>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</si>
  <si>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</si>
  <si>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</si>
  <si>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</si>
  <si>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</si>
  <si>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</si>
  <si>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</si>
  <si>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</si>
  <si>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</si>
  <si>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</si>
  <si>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</si>
  <si>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</si>
  <si>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</si>
  <si>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</si>
  <si>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</si>
  <si>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</si>
  <si>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</si>
  <si>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</si>
  <si>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</si>
  <si>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</si>
  <si>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</si>
  <si>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</si>
  <si>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</si>
  <si>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</si>
  <si>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</si>
  <si>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</si>
  <si>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</si>
  <si>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</si>
  <si>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</si>
  <si>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</si>
  <si>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</si>
  <si>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</si>
  <si>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</si>
  <si>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</si>
  <si>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</si>
  <si>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</si>
  <si>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</si>
  <si>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</si>
  <si>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</si>
  <si>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</si>
  <si>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</si>
  <si>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</si>
  <si>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</si>
  <si>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</si>
  <si>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</si>
  <si>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</si>
  <si>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</si>
  <si>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</si>
  <si>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</si>
  <si>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</si>
  <si>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</si>
  <si>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</si>
  <si>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</si>
  <si>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</si>
  <si>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</si>
  <si>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</si>
  <si>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</si>
  <si>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</si>
  <si>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</si>
  <si>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</si>
  <si>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</si>
  <si>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</si>
  <si>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</si>
  <si>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</si>
  <si>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</si>
  <si>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</si>
  <si>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</si>
  <si>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</si>
  <si>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</si>
  <si>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</si>
  <si>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</si>
  <si>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</si>
  <si>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</si>
  <si>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</si>
  <si>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</si>
  <si>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</si>
  <si>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</si>
  <si>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</si>
  <si>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</si>
  <si>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</si>
  <si>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</si>
  <si>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</si>
  <si>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</si>
  <si>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</si>
  <si>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</si>
  <si>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</si>
  <si>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</si>
  <si>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</si>
  <si>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</si>
  <si>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</si>
  <si>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</si>
  <si>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</si>
  <si>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</si>
  <si>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</si>
  <si>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</si>
  <si>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</si>
  <si>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</si>
  <si>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</si>
  <si>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</si>
  <si>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</si>
  <si>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</si>
  <si>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</si>
  <si>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</si>
  <si>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</si>
  <si>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</si>
  <si>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</si>
  <si>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</si>
  <si>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</si>
  <si>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</si>
  <si>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</si>
  <si>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</si>
  <si>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</si>
  <si>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</si>
  <si>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</si>
  <si>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</si>
  <si>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</si>
  <si>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</si>
  <si>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</si>
  <si>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</si>
  <si>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</si>
  <si>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</si>
  <si>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</si>
  <si>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</si>
  <si>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</si>
  <si>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</si>
  <si>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</si>
  <si>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</si>
  <si>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</si>
  <si>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</si>
  <si>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</si>
  <si>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</si>
  <si>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</si>
  <si>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</si>
  <si>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</si>
  <si>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</si>
  <si>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</si>
  <si>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</si>
  <si>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</si>
  <si>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</si>
  <si>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</si>
  <si>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</si>
  <si>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</si>
  <si>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</si>
  <si>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</si>
  <si>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</si>
  <si>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</si>
  <si>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</si>
  <si>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</si>
  <si>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</si>
  <si>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</si>
  <si>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</si>
  <si>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</si>
  <si>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</si>
  <si>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</si>
  <si>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</si>
  <si>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</si>
  <si>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</si>
  <si>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</si>
  <si>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</si>
  <si>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</si>
  <si>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</si>
  <si>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</si>
  <si>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</si>
  <si>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</si>
  <si>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</si>
  <si>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</si>
  <si>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</si>
  <si>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</si>
  <si>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</si>
  <si>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</si>
  <si>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</si>
  <si>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</si>
  <si>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</si>
  <si>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</si>
  <si>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</si>
  <si>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</si>
  <si>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</si>
  <si>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</si>
  <si>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</si>
  <si>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</si>
  <si>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</si>
  <si>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</si>
  <si>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</si>
  <si>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</si>
  <si>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</si>
  <si>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</si>
  <si>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</si>
  <si>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</si>
  <si>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</si>
  <si>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</si>
  <si>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</si>
  <si>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</si>
  <si>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</si>
  <si>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</si>
  <si>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</si>
  <si>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</si>
  <si>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</si>
  <si>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</si>
  <si>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</si>
  <si>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</si>
  <si>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</si>
  <si>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</si>
  <si>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</si>
  <si>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</si>
  <si>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</si>
  <si>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</si>
  <si>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</si>
  <si>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</si>
  <si>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</si>
  <si>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</si>
  <si>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</si>
  <si>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</si>
  <si>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</si>
  <si>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</si>
  <si>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</si>
  <si>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</si>
  <si>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</si>
  <si>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</si>
  <si>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</si>
  <si>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</si>
  <si>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</si>
  <si>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</si>
  <si>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</si>
  <si>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</si>
  <si>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</si>
  <si>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</si>
  <si>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</si>
  <si>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</si>
  <si>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</si>
  <si>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</si>
  <si>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</si>
  <si>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</si>
  <si>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</si>
  <si>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</si>
  <si>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</si>
  <si>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</si>
  <si>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</si>
  <si>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</si>
  <si>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</si>
  <si>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</si>
  <si>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</si>
  <si>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</si>
  <si>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</si>
  <si>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</si>
  <si>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</si>
  <si>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</si>
  <si>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</si>
  <si>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</si>
  <si>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</si>
  <si>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</si>
  <si>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</si>
  <si>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</si>
  <si>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</si>
  <si>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</si>
  <si>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</si>
  <si>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</si>
  <si>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</si>
  <si>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</si>
  <si>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</si>
  <si>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</si>
  <si>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</si>
  <si>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</si>
  <si>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</si>
  <si>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</si>
  <si>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</si>
  <si>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</si>
  <si>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</si>
  <si>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</si>
  <si>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</si>
  <si>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</si>
  <si>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</si>
  <si>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</si>
  <si>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</si>
  <si>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</si>
  <si>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</si>
  <si>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</si>
  <si>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</si>
  <si>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</si>
  <si>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</si>
  <si>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</si>
  <si>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</si>
  <si>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</si>
  <si>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</si>
  <si>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</si>
  <si>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</si>
  <si>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</si>
  <si>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</si>
  <si>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</si>
  <si>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</si>
  <si>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</si>
  <si>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</si>
  <si>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</si>
  <si>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</si>
  <si>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</si>
  <si>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</si>
  <si>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</si>
  <si>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</si>
  <si>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</si>
  <si>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</si>
  <si>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</si>
  <si>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</si>
  <si>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</si>
  <si>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</si>
  <si>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</si>
  <si>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</si>
  <si>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</si>
  <si>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</si>
  <si>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</si>
  <si>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</si>
  <si>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</si>
  <si>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</si>
  <si>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</si>
  <si>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</si>
  <si>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</si>
  <si>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</si>
  <si>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</si>
  <si>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</si>
  <si>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</si>
  <si>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</si>
  <si>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</si>
  <si>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</si>
  <si>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</si>
  <si>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</si>
  <si>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</si>
  <si>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</si>
  <si>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</si>
  <si>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</si>
  <si>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</si>
  <si>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</si>
  <si>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</si>
  <si>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</si>
  <si>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</si>
  <si>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</si>
  <si>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</si>
  <si>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</si>
  <si>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</si>
  <si>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</si>
  <si>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</si>
  <si>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</si>
  <si>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</si>
  <si>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</si>
  <si>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</si>
  <si>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</si>
  <si>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</si>
  <si>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</si>
  <si>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</si>
  <si>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</si>
  <si>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</si>
  <si>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</si>
  <si>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</si>
  <si>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</si>
  <si>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</si>
  <si>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</si>
  <si>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</si>
  <si>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</si>
  <si>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</si>
  <si>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</si>
  <si>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</si>
  <si>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</si>
  <si>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</si>
  <si>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</si>
  <si>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</si>
  <si>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</si>
  <si>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</si>
  <si>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</si>
  <si>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</si>
  <si>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</si>
  <si>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</si>
  <si>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</si>
  <si>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</si>
  <si>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</si>
  <si>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</si>
  <si>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</si>
  <si>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</si>
  <si>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</si>
  <si>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</si>
  <si>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</si>
  <si>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</si>
  <si>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</si>
  <si>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</si>
  <si>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</si>
  <si>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</si>
  <si>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</si>
  <si>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</si>
  <si>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</si>
  <si>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</si>
  <si>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</si>
  <si>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</si>
  <si>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</si>
  <si>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</si>
  <si>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</si>
  <si>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</si>
  <si>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</si>
  <si>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</si>
  <si>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</si>
  <si>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</si>
  <si>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</si>
  <si>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</si>
  <si>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</si>
  <si>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</si>
  <si>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</si>
  <si>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</si>
  <si>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</si>
  <si>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</si>
  <si>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</si>
  <si>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</si>
  <si>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</si>
  <si>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</si>
  <si>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</si>
  <si>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</si>
  <si>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</si>
  <si>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</si>
  <si>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</si>
  <si>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</si>
  <si>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</si>
  <si>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</si>
  <si>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</si>
  <si>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</si>
  <si>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</si>
  <si>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</si>
  <si>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</si>
  <si>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</si>
  <si>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</si>
  <si>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</si>
  <si>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</si>
  <si>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</si>
  <si>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</si>
  <si>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</si>
  <si>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</si>
  <si>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</si>
  <si>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</si>
  <si>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</si>
  <si>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</si>
  <si>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</si>
  <si>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</si>
  <si>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</si>
  <si>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</si>
  <si>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</si>
  <si>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</si>
  <si>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</si>
  <si>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</si>
  <si>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</si>
  <si>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</si>
  <si>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</si>
  <si>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</si>
  <si>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</si>
  <si>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</si>
  <si>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</si>
  <si>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</si>
  <si>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</si>
  <si>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</si>
  <si>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</si>
  <si>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</si>
  <si>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</si>
  <si>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</si>
  <si>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</si>
  <si>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</si>
  <si>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</si>
  <si>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</si>
  <si>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</si>
  <si>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</si>
  <si>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</si>
  <si>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</si>
  <si>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</si>
  <si>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</si>
  <si>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</si>
  <si>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</si>
  <si>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</si>
  <si>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</si>
  <si>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</si>
  <si>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</si>
  <si>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</si>
  <si>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</si>
  <si>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</si>
  <si>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</si>
  <si>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</si>
  <si>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</si>
  <si>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</si>
  <si>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</si>
  <si>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</si>
  <si>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</si>
  <si>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</si>
  <si>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</si>
  <si>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</si>
  <si>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</si>
  <si>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</si>
  <si>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</si>
  <si>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</si>
  <si>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</si>
  <si>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</si>
  <si>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</si>
  <si>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</si>
  <si>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</si>
  <si>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</si>
  <si>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</si>
  <si>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</si>
  <si>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</si>
  <si>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</si>
  <si>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</si>
  <si>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</si>
  <si>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</si>
  <si>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</si>
  <si>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</si>
  <si>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</si>
  <si>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</si>
  <si>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</si>
  <si>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</si>
  <si>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</si>
  <si>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</si>
  <si>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</si>
  <si>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</si>
  <si>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</si>
  <si>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</si>
  <si>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</si>
  <si>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</si>
  <si>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</si>
  <si>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</si>
  <si>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</si>
  <si>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</si>
  <si>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</si>
  <si>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</si>
  <si>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</si>
  <si>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</si>
  <si>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</si>
  <si>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</si>
  <si>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</si>
  <si>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</si>
  <si>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</si>
  <si>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</si>
  <si>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</si>
  <si>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</si>
  <si>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</si>
  <si>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</si>
  <si>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</si>
  <si>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</si>
  <si>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</si>
  <si>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</si>
  <si>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</si>
  <si>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</si>
  <si>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</si>
  <si>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</si>
  <si>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</si>
  <si>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</si>
  <si>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</si>
  <si>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</si>
  <si>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</si>
  <si>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</si>
  <si>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</si>
  <si>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</si>
  <si>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</si>
  <si>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</si>
  <si>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</si>
  <si>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</si>
  <si>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</si>
  <si>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</si>
  <si>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</si>
  <si>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</si>
  <si>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</si>
  <si>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</si>
  <si>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</si>
  <si>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</si>
  <si>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</si>
  <si>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</si>
  <si>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</si>
  <si>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</si>
  <si>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</si>
  <si>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</si>
  <si>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</si>
  <si>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</si>
  <si>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</si>
  <si>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</si>
  <si>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</si>
  <si>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</si>
  <si>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</si>
  <si>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</si>
  <si>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</si>
  <si>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</si>
  <si>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</si>
  <si>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</si>
  <si>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</si>
  <si>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</si>
  <si>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</si>
  <si>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</si>
  <si>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</si>
  <si>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</si>
  <si>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</si>
  <si>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</si>
  <si>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</si>
  <si>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</si>
  <si>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</si>
  <si>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</si>
  <si>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</si>
  <si>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</si>
  <si>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</si>
  <si>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</si>
  <si>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</si>
  <si>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</si>
  <si>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</si>
  <si>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</si>
  <si>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</si>
  <si>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</si>
  <si>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</si>
  <si>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</si>
  <si>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</si>
  <si>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</si>
  <si>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</si>
  <si>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</si>
  <si>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</si>
  <si>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</si>
  <si>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</si>
  <si>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</si>
  <si>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</si>
  <si>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</si>
  <si>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</si>
  <si>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</si>
  <si>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</si>
  <si>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</si>
  <si>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</si>
  <si>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</si>
  <si>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</si>
  <si>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</si>
  <si>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</si>
  <si>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</si>
  <si>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</si>
  <si>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</si>
  <si>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</si>
  <si>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</si>
  <si>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</si>
  <si>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</si>
  <si>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</si>
  <si>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</si>
  <si>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</si>
  <si>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</si>
  <si>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</si>
  <si>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</si>
  <si>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</si>
  <si>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</si>
  <si>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</si>
  <si>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</si>
  <si>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</si>
  <si>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</si>
  <si>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</si>
  <si>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</si>
  <si>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</si>
  <si>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</si>
  <si>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</si>
  <si>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</si>
  <si>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</si>
  <si>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</si>
  <si>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</si>
  <si>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</si>
  <si>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</si>
  <si>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</si>
  <si>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</si>
  <si>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</si>
  <si>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</si>
  <si>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</si>
  <si>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</si>
  <si>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</si>
  <si>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</si>
  <si>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</si>
  <si>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</si>
  <si>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</si>
  <si>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</si>
  <si>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</si>
  <si>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</si>
  <si>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</si>
  <si>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</si>
  <si>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</si>
  <si>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</si>
  <si>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</si>
  <si>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</si>
  <si>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</si>
  <si>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</si>
  <si>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</si>
  <si>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</si>
  <si>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</si>
  <si>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</si>
  <si>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</si>
  <si>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</si>
  <si>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</si>
  <si>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</si>
  <si>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</si>
  <si>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</si>
  <si>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</si>
  <si>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</si>
  <si>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</si>
  <si>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</si>
  <si>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</si>
  <si>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</si>
  <si>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</si>
  <si>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</si>
  <si>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</si>
  <si>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</si>
  <si>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</si>
  <si>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</si>
  <si>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</si>
  <si>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</si>
  <si>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</si>
  <si>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</si>
  <si>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</si>
  <si>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</si>
  <si>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</si>
  <si>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</si>
  <si>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</si>
  <si>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</si>
  <si>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</si>
  <si>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</si>
  <si>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</si>
  <si>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</si>
  <si>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</si>
  <si>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</si>
  <si>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</si>
  <si>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</si>
  <si>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</si>
  <si>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</si>
  <si>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</si>
  <si>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</si>
  <si>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</si>
  <si>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</si>
  <si>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</si>
  <si>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</si>
  <si>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</si>
  <si>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</si>
  <si>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</si>
  <si>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</si>
  <si>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</si>
  <si>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</si>
  <si>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</si>
  <si>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</si>
  <si>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</si>
  <si>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</si>
  <si>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</si>
  <si>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</si>
  <si>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</si>
  <si>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</si>
  <si>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</si>
  <si>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</si>
  <si>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</si>
  <si>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</si>
  <si>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</si>
  <si>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</si>
  <si>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</si>
  <si>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</si>
  <si>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</si>
  <si>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</si>
  <si>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</si>
  <si>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</si>
  <si>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</si>
  <si>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</si>
  <si>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</si>
  <si>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</si>
  <si>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</si>
  <si>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</si>
  <si>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</si>
  <si>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</si>
  <si>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</si>
  <si>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</si>
  <si>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</si>
  <si>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</si>
  <si>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</si>
  <si>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</si>
  <si>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</si>
  <si>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</si>
  <si>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</si>
  <si>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</si>
  <si>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</si>
  <si>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</si>
  <si>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</si>
  <si>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</si>
  <si>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</si>
  <si>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</si>
  <si>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</si>
  <si>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</si>
  <si>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</si>
  <si>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</si>
  <si>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</si>
  <si>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</si>
  <si>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</si>
  <si>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</si>
  <si>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</si>
  <si>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</si>
  <si>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</si>
  <si>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</si>
  <si>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</si>
  <si>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</si>
  <si>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</si>
  <si>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</si>
  <si>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</si>
  <si>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</si>
  <si>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</si>
  <si>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</si>
  <si>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</si>
  <si>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</si>
  <si>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</si>
  <si>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</si>
  <si>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</si>
  <si>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</si>
  <si>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</si>
  <si>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</si>
  <si>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</si>
  <si>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</si>
  <si>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</si>
  <si>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</si>
  <si>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</si>
  <si>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</si>
  <si>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</si>
  <si>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</si>
  <si>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</si>
  <si>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</si>
  <si>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</si>
  <si>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</si>
  <si>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</si>
  <si>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</si>
  <si>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</si>
  <si>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</si>
  <si>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</si>
  <si>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</si>
  <si>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</si>
  <si>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</si>
  <si>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</si>
  <si>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</si>
  <si>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</si>
  <si>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</si>
  <si>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</si>
  <si>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</si>
  <si>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</si>
  <si>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</si>
  <si>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</si>
  <si>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</si>
  <si>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</si>
  <si>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</si>
  <si>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</si>
  <si>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</si>
  <si>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</si>
  <si>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</si>
  <si>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</si>
  <si>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</si>
  <si>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</si>
  <si>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</si>
  <si>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</si>
  <si>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</si>
  <si>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</si>
  <si>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</si>
  <si>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</si>
  <si>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</si>
  <si>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</si>
  <si>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</si>
  <si>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</si>
  <si>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</si>
  <si>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</si>
  <si>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</si>
  <si>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</si>
  <si>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</si>
  <si>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</si>
  <si>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</si>
  <si>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</si>
  <si>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</si>
  <si>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</si>
  <si>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</si>
  <si>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</si>
  <si>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</si>
  <si>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</si>
  <si>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</si>
  <si>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</si>
  <si>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</si>
  <si>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</si>
  <si>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</si>
  <si>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</si>
  <si>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</si>
  <si>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</si>
  <si>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</si>
  <si>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</si>
  <si>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</si>
  <si>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</si>
  <si>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</si>
  <si>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</si>
  <si>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</si>
  <si>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</si>
  <si>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</si>
  <si>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</si>
  <si>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</si>
  <si>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</si>
  <si>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</si>
  <si>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</si>
  <si>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</si>
  <si>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</si>
  <si>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</si>
  <si>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</si>
  <si>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</si>
  <si>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</si>
  <si>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</si>
  <si>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</si>
  <si>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</si>
  <si>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</si>
  <si>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</si>
  <si>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</si>
  <si>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</si>
  <si>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</si>
  <si>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</si>
  <si>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</si>
  <si>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</si>
  <si>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</si>
  <si>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</si>
  <si>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</si>
  <si>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</si>
  <si>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</si>
  <si>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</si>
  <si>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</si>
  <si>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</si>
  <si>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</si>
  <si>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</si>
  <si>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</si>
  <si>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</si>
  <si>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</si>
  <si>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</si>
  <si>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</si>
  <si>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</si>
  <si>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</si>
  <si>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</si>
  <si>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</si>
  <si>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</si>
  <si>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</si>
  <si>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</si>
  <si>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</si>
  <si>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</si>
  <si>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</si>
  <si>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</si>
  <si>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</si>
  <si>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</si>
  <si>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</si>
  <si>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</si>
  <si>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</si>
  <si>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</si>
  <si>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</si>
  <si>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</si>
  <si>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</si>
  <si>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</si>
  <si>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</si>
  <si>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</si>
  <si>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</si>
  <si>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</si>
  <si>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</si>
  <si>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</si>
  <si>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</si>
  <si>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</si>
  <si>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</si>
  <si>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</si>
  <si>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</si>
  <si>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</si>
  <si>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</si>
  <si>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</si>
  <si>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</si>
  <si>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</si>
  <si>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</si>
  <si>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</si>
  <si>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</si>
  <si>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</si>
  <si>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</si>
  <si>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</si>
  <si>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</si>
  <si>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</si>
  <si>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</si>
  <si>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</si>
  <si>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</si>
  <si>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</si>
  <si>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</si>
  <si>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</si>
  <si>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</si>
  <si>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</si>
  <si>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</si>
  <si>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</si>
  <si>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</si>
  <si>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</si>
  <si>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</si>
  <si>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</si>
  <si>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</si>
  <si>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</si>
  <si>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</si>
  <si>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</si>
  <si>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</si>
  <si>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</si>
  <si>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</si>
  <si>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</si>
  <si>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</si>
  <si>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</si>
  <si>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</si>
  <si>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</si>
  <si>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</si>
  <si>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</si>
  <si>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</si>
  <si>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</si>
  <si>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</si>
  <si>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</si>
  <si>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</si>
  <si>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</si>
  <si>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</si>
  <si>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</si>
  <si>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</si>
  <si>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</si>
  <si>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</si>
  <si>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</si>
  <si>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</si>
  <si>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</si>
  <si>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</si>
  <si>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</si>
  <si>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</si>
  <si>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</si>
  <si>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</si>
  <si>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</si>
  <si>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</si>
  <si>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</si>
  <si>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</si>
  <si>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</si>
  <si>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</si>
  <si>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</si>
  <si>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</si>
  <si>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</si>
  <si>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</si>
  <si>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</si>
  <si>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</si>
  <si>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</si>
  <si>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</si>
  <si>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</si>
  <si>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</si>
  <si>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</si>
  <si>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</si>
  <si>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</si>
  <si>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</si>
  <si>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</si>
  <si>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</si>
  <si>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</si>
  <si>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</si>
  <si>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</si>
  <si>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</si>
  <si>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</si>
  <si>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</si>
  <si>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</si>
  <si>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</si>
  <si>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</si>
  <si>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</si>
  <si>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</si>
  <si>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</si>
  <si>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</si>
  <si>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</si>
  <si>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</si>
  <si>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</si>
  <si>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</si>
  <si>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</si>
  <si>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</si>
  <si>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</si>
  <si>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</si>
  <si>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</si>
  <si>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</si>
  <si>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</si>
  <si>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</si>
  <si>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</si>
  <si>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</si>
  <si>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</si>
  <si>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</si>
  <si>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</si>
  <si>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</si>
  <si>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</si>
  <si>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</si>
  <si>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</si>
  <si>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</si>
  <si>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</si>
  <si>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</si>
  <si>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</si>
  <si>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</si>
  <si>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</si>
  <si>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</si>
  <si>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</si>
  <si>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</si>
  <si>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</si>
  <si>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</si>
  <si>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</si>
  <si>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</si>
  <si>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</si>
  <si>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</si>
  <si>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</si>
  <si>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</si>
  <si>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</si>
  <si>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</si>
  <si>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</si>
  <si>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</si>
  <si>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</si>
  <si>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</si>
  <si>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</si>
  <si>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</si>
  <si>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</si>
  <si>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</si>
  <si>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</si>
  <si>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</si>
  <si>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</si>
  <si>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</si>
  <si>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</si>
  <si>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</si>
  <si>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</si>
  <si>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</si>
  <si>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</si>
  <si>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</si>
  <si>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</si>
  <si>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</si>
  <si>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</si>
  <si>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</si>
  <si>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</si>
  <si>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</si>
  <si>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</si>
  <si>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</si>
  <si>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</si>
  <si>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</si>
  <si>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</si>
  <si>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</si>
  <si>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</si>
  <si>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</si>
  <si>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</si>
  <si>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</si>
  <si>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</si>
  <si>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</si>
  <si>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</si>
  <si>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</si>
  <si>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</si>
  <si>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</si>
  <si>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</si>
  <si>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</si>
  <si>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</si>
  <si>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</si>
  <si>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</si>
  <si>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</si>
  <si>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</si>
  <si>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</si>
  <si>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</si>
  <si>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</si>
  <si>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</si>
  <si>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</si>
  <si>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</si>
  <si>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</si>
  <si>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</si>
  <si>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</si>
  <si>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</si>
  <si>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</si>
  <si>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</si>
  <si>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</si>
  <si>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</si>
  <si>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</si>
  <si>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</si>
  <si>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</si>
  <si>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</si>
  <si>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</si>
  <si>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</si>
  <si>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</si>
  <si>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</si>
  <si>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</si>
  <si>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</si>
  <si>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</si>
  <si>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</si>
  <si>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</si>
  <si>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</si>
  <si>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</si>
  <si>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</si>
  <si>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</si>
  <si>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</si>
  <si>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</si>
  <si>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</si>
  <si>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</si>
  <si>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</si>
  <si>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</si>
  <si>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</si>
  <si>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</si>
  <si>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</si>
  <si>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</si>
  <si>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</si>
  <si>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</si>
  <si>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</si>
  <si>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</si>
  <si>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</si>
  <si>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</si>
  <si>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</si>
  <si>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</si>
  <si>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</si>
  <si>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</si>
  <si>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</si>
  <si>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</si>
  <si>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</si>
  <si>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</si>
  <si>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</si>
  <si>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</si>
  <si>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</si>
  <si>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</si>
  <si>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</si>
  <si>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</si>
  <si>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</si>
  <si>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</si>
  <si>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</si>
  <si>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</si>
  <si>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</si>
  <si>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</si>
  <si>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</si>
  <si>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</si>
  <si>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</si>
  <si>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</si>
  <si>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</si>
  <si>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</si>
  <si>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</si>
  <si>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</si>
  <si>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</si>
  <si>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</si>
  <si>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</si>
  <si>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</si>
  <si>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</si>
  <si>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</si>
  <si>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</si>
  <si>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</si>
  <si>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</si>
  <si>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</si>
  <si>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</si>
  <si>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</si>
  <si>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</si>
  <si>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</si>
  <si>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</si>
  <si>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</si>
  <si>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</si>
  <si>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</si>
  <si>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</si>
  <si>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</si>
  <si>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</si>
  <si>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</si>
  <si>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</si>
  <si>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</si>
  <si>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</si>
  <si>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</si>
  <si>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</si>
  <si>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</si>
  <si>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</si>
  <si>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</si>
  <si>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</si>
  <si>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</si>
  <si>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</si>
  <si>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</si>
  <si>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</si>
  <si>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</si>
  <si>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</si>
  <si>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</si>
  <si>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</si>
  <si>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</si>
  <si>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</si>
  <si>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</si>
  <si>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</si>
  <si>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</si>
  <si>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</si>
  <si>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</si>
  <si>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</si>
  <si>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</si>
  <si>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</si>
  <si>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</si>
  <si>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</si>
  <si>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</si>
  <si>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</si>
  <si>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</si>
  <si>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</si>
  <si>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</si>
  <si>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</si>
  <si>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</si>
  <si>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</si>
  <si>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</si>
  <si>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</si>
  <si>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</si>
  <si>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</si>
  <si>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</si>
  <si>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</si>
  <si>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</si>
  <si>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</si>
  <si>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</si>
  <si>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</si>
  <si>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</si>
  <si>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</si>
  <si>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</si>
  <si>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</si>
  <si>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</si>
  <si>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</si>
  <si>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</si>
  <si>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</si>
  <si>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</si>
  <si>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</si>
  <si>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</si>
  <si>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</si>
  <si>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</si>
  <si>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</si>
  <si>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</si>
  <si>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</si>
  <si>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</si>
  <si>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</si>
  <si>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</si>
  <si>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</si>
  <si>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</si>
  <si>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</si>
  <si>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</si>
  <si>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</si>
  <si>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</si>
  <si>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</si>
  <si>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</si>
  <si>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</si>
  <si>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</si>
  <si>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</si>
  <si>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</si>
  <si>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</si>
  <si>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</si>
  <si>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</si>
  <si>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</si>
  <si>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</si>
  <si>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</si>
  <si>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</si>
  <si>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</si>
  <si>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</si>
  <si>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</si>
  <si>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</si>
  <si>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</si>
  <si>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</si>
  <si>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</si>
  <si>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</si>
  <si>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</si>
  <si>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</si>
  <si>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</si>
  <si>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</si>
  <si>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</si>
  <si>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</si>
  <si>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</si>
  <si>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</si>
  <si>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</si>
  <si>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</si>
  <si>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</si>
  <si>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</si>
  <si>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</si>
  <si>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</si>
  <si>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</si>
  <si>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</si>
  <si>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</si>
  <si>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</si>
  <si>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</si>
  <si>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</si>
  <si>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</si>
  <si>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</si>
  <si>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</si>
  <si>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</si>
  <si>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</si>
  <si>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</si>
  <si>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</si>
  <si>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</si>
  <si>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</si>
  <si>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</si>
  <si>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</si>
  <si>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</si>
  <si>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</si>
  <si>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</si>
  <si>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</si>
  <si>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</si>
  <si>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</si>
  <si>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</si>
  <si>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</si>
  <si>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</si>
  <si>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</si>
  <si>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</si>
  <si>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</si>
  <si>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</si>
  <si>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</si>
  <si>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</si>
  <si>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</si>
  <si>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</si>
  <si>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</si>
  <si>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</si>
  <si>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</si>
  <si>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</si>
  <si>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</si>
  <si>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</si>
  <si>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</si>
  <si>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</si>
  <si>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</si>
  <si>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</si>
  <si>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</si>
  <si>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</si>
  <si>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</si>
  <si>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</si>
  <si>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</si>
  <si>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</si>
  <si>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</si>
  <si>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</si>
  <si>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</si>
  <si>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</si>
  <si>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</si>
  <si>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</si>
  <si>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</si>
  <si>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</si>
  <si>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</si>
  <si>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</si>
  <si>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</si>
  <si>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</si>
  <si>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</si>
  <si>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</si>
  <si>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</si>
  <si>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</si>
  <si>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</si>
  <si>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</si>
  <si>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</si>
  <si>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</si>
  <si>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</si>
  <si>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</si>
  <si>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</si>
  <si>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</si>
  <si>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</si>
  <si>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</si>
  <si>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</si>
  <si>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</si>
  <si>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</si>
  <si>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</si>
  <si>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</si>
  <si>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</si>
  <si>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</si>
  <si>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</si>
  <si>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</si>
  <si>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</si>
  <si>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</si>
  <si>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</si>
  <si>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</si>
  <si>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</si>
  <si>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</si>
  <si>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</si>
  <si>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</si>
  <si>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</si>
  <si>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</si>
  <si>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</si>
  <si>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</si>
  <si>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</si>
  <si>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</si>
  <si>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</si>
  <si>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</si>
  <si>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</si>
  <si>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</si>
  <si>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</si>
  <si>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</si>
  <si>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</si>
  <si>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</si>
  <si>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</si>
  <si>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</si>
  <si>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</si>
  <si>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</si>
  <si>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</si>
  <si>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</si>
  <si>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</si>
  <si>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</si>
  <si>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</si>
  <si>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</si>
  <si>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</si>
  <si>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</si>
  <si>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</si>
  <si>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</si>
  <si>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</si>
  <si>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</si>
  <si>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</si>
  <si>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</si>
  <si>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</si>
  <si>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</si>
  <si>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</si>
  <si>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</si>
  <si>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</si>
  <si>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</si>
  <si>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</si>
  <si>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</si>
  <si>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</si>
  <si>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</si>
  <si>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</si>
  <si>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</si>
  <si>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</si>
  <si>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</si>
  <si>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</si>
  <si>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</si>
  <si>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</si>
  <si>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</si>
  <si>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</si>
  <si>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</si>
  <si>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</si>
  <si>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</si>
  <si>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</si>
  <si>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</si>
  <si>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</si>
  <si>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</si>
  <si>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</si>
  <si>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</si>
  <si>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</si>
  <si>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</si>
  <si>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</si>
  <si>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</si>
  <si>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</si>
  <si>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</si>
  <si>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</si>
  <si>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</si>
  <si>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</si>
  <si>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</si>
  <si>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</si>
  <si>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</si>
  <si>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</si>
  <si>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</si>
  <si>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</si>
  <si>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</si>
  <si>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</si>
  <si>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</si>
  <si>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</si>
  <si>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</si>
  <si>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</si>
  <si>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</si>
  <si>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</si>
  <si>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</si>
  <si>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</si>
  <si>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</si>
  <si>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</si>
  <si>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</si>
  <si>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</si>
  <si>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</si>
  <si>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</si>
  <si>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</si>
  <si>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</si>
  <si>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</si>
  <si>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</si>
  <si>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</si>
  <si>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</si>
  <si>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</si>
  <si>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</si>
  <si>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</si>
  <si>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</si>
  <si>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</si>
  <si>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</si>
  <si>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</si>
  <si>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</si>
  <si>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</si>
  <si>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</si>
  <si>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</si>
  <si>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</si>
  <si>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</si>
  <si>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</si>
  <si>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</si>
  <si>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</si>
  <si>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</si>
  <si>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</si>
  <si>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</si>
  <si>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</si>
  <si>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</si>
  <si>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</si>
  <si>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</si>
  <si>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</si>
  <si>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</si>
  <si>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</si>
  <si>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</si>
  <si>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</si>
  <si>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</si>
  <si>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</si>
  <si>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</si>
  <si>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</si>
  <si>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</si>
  <si>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</si>
  <si>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</si>
  <si>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</si>
  <si>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</si>
  <si>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</si>
  <si>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</si>
  <si>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</si>
  <si>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</si>
  <si>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</si>
  <si>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</si>
  <si>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</si>
  <si>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</si>
  <si>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</si>
  <si>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</si>
  <si>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</si>
  <si>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</si>
  <si>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</si>
  <si>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</si>
  <si>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</si>
  <si>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</si>
  <si>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</si>
  <si>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</si>
  <si>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</si>
  <si>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</si>
  <si>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</si>
  <si>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</si>
  <si>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</si>
  <si>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</si>
  <si>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</si>
  <si>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</si>
  <si>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</si>
  <si>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</si>
  <si>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</si>
  <si>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</si>
  <si>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</si>
  <si>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</si>
  <si>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</si>
  <si>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</si>
  <si>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</si>
  <si>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</si>
  <si>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</si>
  <si>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</si>
  <si>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</si>
  <si>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</si>
  <si>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</si>
  <si>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</si>
  <si>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</si>
  <si>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</si>
  <si>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</si>
  <si>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</si>
  <si>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</si>
  <si>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</si>
  <si>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</si>
  <si>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</si>
  <si>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</si>
  <si>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</si>
  <si>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</si>
  <si>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</si>
  <si>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</si>
  <si>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</si>
  <si>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</si>
  <si>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</si>
  <si>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</si>
  <si>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</si>
  <si>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</si>
  <si>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</si>
  <si>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</si>
  <si>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</si>
  <si>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</si>
  <si>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</si>
  <si>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</si>
  <si>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</si>
  <si>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</si>
  <si>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</si>
  <si>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</si>
  <si>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</si>
  <si>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</si>
  <si>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</si>
  <si>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</si>
  <si>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</si>
  <si>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</si>
  <si>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</si>
  <si>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</si>
  <si>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</si>
  <si>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</si>
  <si>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</si>
  <si>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</si>
  <si>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</si>
  <si>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</si>
  <si>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</si>
  <si>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</si>
  <si>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</si>
  <si>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</si>
  <si>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</si>
  <si>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</si>
  <si>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</si>
  <si>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</si>
  <si>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</si>
  <si>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</si>
  <si>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</si>
  <si>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</si>
  <si>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</si>
  <si>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</si>
  <si>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</si>
  <si>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</si>
  <si>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</si>
  <si>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</si>
  <si>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</si>
  <si>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</si>
  <si>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</si>
  <si>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</si>
  <si>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</si>
  <si>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</si>
  <si>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</si>
  <si>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</si>
  <si>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</si>
  <si>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</si>
  <si>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</si>
  <si>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</si>
  <si>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</si>
  <si>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</si>
  <si>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</si>
  <si>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</si>
  <si>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</si>
  <si>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</si>
  <si>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</si>
  <si>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</si>
  <si>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</si>
  <si>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</si>
  <si>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</si>
  <si>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</si>
  <si>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</si>
  <si>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</si>
  <si>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</si>
  <si>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</si>
  <si>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</si>
  <si>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</si>
  <si>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</si>
  <si>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</si>
  <si>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</si>
  <si>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</si>
  <si>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</si>
  <si>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</si>
  <si>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</si>
  <si>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</si>
  <si>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</si>
  <si>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</si>
  <si>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</si>
  <si>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</si>
  <si>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</si>
  <si>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</si>
  <si>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</si>
  <si>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</si>
  <si>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</si>
  <si>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</si>
  <si>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</si>
  <si>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</si>
  <si>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</si>
  <si>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</si>
  <si>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</si>
  <si>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</si>
  <si>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</si>
  <si>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</si>
  <si>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</si>
  <si>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</si>
  <si>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</si>
  <si>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</si>
  <si>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</si>
  <si>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</si>
  <si>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</si>
  <si>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</si>
  <si>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</si>
  <si>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</si>
  <si>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</si>
  <si>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</si>
  <si>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</si>
  <si>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</si>
  <si>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</si>
  <si>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</si>
  <si>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</si>
  <si>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</si>
  <si>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</si>
  <si>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</si>
  <si>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</si>
  <si>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</si>
  <si>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</si>
  <si>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</si>
  <si>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</si>
  <si>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</si>
  <si>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</si>
  <si>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</si>
  <si>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</si>
  <si>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</si>
  <si>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</si>
  <si>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</si>
  <si>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</si>
  <si>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</si>
  <si>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</si>
  <si>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</si>
  <si>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</si>
  <si>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</si>
  <si>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</si>
  <si>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</si>
  <si>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</si>
  <si>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</si>
  <si>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</si>
  <si>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</si>
  <si>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</si>
  <si>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</si>
  <si>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</si>
  <si>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</si>
  <si>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</si>
  <si>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</si>
  <si>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</si>
  <si>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</si>
  <si>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</si>
  <si>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</si>
  <si>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</si>
  <si>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</si>
  <si>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</si>
  <si>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</si>
  <si>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</si>
  <si>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</si>
  <si>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</si>
  <si>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</si>
  <si>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</si>
  <si>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</si>
  <si>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</si>
  <si>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</si>
  <si>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</si>
  <si>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</si>
  <si>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</si>
  <si>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</si>
  <si>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</si>
  <si>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</si>
  <si>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</si>
  <si>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</si>
  <si>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</si>
  <si>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</si>
  <si>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</si>
  <si>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</si>
  <si>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</si>
  <si>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</si>
  <si>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</si>
  <si>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</si>
  <si>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</si>
  <si>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</si>
  <si>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</si>
  <si>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</si>
  <si>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</si>
  <si>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</si>
  <si>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</si>
  <si>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</si>
  <si>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</si>
  <si>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</si>
  <si>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</si>
  <si>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</si>
  <si>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</si>
  <si>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</si>
  <si>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</si>
  <si>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</si>
  <si>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</si>
  <si>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</si>
  <si>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</si>
  <si>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</si>
  <si>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</si>
  <si>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</si>
  <si>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</si>
  <si>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</si>
  <si>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</si>
  <si>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</si>
  <si>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</si>
  <si>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</si>
  <si>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</si>
  <si>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</si>
  <si>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</si>
  <si>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</si>
  <si>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</si>
  <si>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</si>
  <si>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</si>
  <si>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</si>
  <si>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</si>
  <si>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</si>
  <si>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</si>
  <si>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</si>
  <si>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</si>
  <si>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</si>
  <si>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</si>
  <si>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</si>
  <si>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</si>
  <si>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</si>
  <si>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</si>
  <si>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</si>
  <si>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</si>
  <si>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</si>
  <si>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</si>
  <si>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</si>
  <si>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</si>
  <si>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</si>
  <si>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</si>
  <si>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</si>
  <si>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</si>
  <si>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</si>
  <si>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</si>
  <si>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</si>
  <si>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</si>
  <si>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</si>
  <si>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</si>
  <si>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</si>
  <si>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</si>
  <si>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</si>
  <si>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</si>
  <si>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</si>
  <si>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</si>
  <si>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</si>
  <si>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</si>
  <si>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</si>
  <si>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</si>
  <si>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</si>
  <si>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</si>
  <si>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</si>
  <si>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</si>
  <si>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</si>
  <si>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</si>
  <si>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</si>
  <si>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</si>
  <si>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</si>
  <si>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</si>
  <si>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</si>
  <si>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</si>
  <si>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</si>
  <si>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</si>
  <si>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</si>
  <si>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</si>
  <si>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</si>
  <si>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</si>
  <si>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</si>
  <si>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</si>
  <si>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</si>
  <si>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</si>
  <si>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</si>
  <si>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</si>
  <si>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</si>
  <si>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</si>
  <si>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</si>
  <si>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</si>
  <si>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</si>
  <si>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</si>
  <si>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</si>
  <si>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</si>
  <si>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</si>
  <si>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</si>
  <si>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</si>
  <si>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</si>
  <si>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</si>
  <si>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</si>
  <si>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</si>
  <si>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</si>
  <si>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</si>
  <si>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</si>
  <si>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</si>
  <si>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</si>
  <si>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</si>
  <si>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</si>
  <si>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</si>
  <si>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</si>
  <si>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</si>
  <si>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</si>
  <si>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</si>
  <si>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</si>
  <si>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</si>
  <si>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</si>
  <si>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</si>
  <si>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</si>
  <si>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</si>
  <si>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</si>
  <si>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</si>
  <si>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</si>
  <si>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</si>
  <si>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</si>
  <si>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</si>
  <si>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</si>
  <si>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</si>
  <si>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</si>
  <si>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</si>
  <si>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</si>
  <si>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</si>
  <si>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</si>
  <si>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</si>
  <si>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</si>
  <si>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</si>
  <si>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</si>
  <si>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</si>
  <si>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</si>
  <si>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</si>
  <si>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</si>
  <si>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</si>
  <si>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</si>
  <si>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</si>
  <si>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</si>
  <si>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</si>
  <si>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</si>
  <si>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</si>
  <si>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</si>
  <si>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</si>
  <si>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</si>
  <si>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</si>
  <si>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</si>
  <si>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</si>
  <si>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</si>
  <si>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</si>
  <si>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</si>
  <si>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</si>
  <si>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</si>
  <si>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</si>
  <si>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</si>
  <si>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</si>
  <si>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</si>
  <si>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</si>
  <si>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</si>
  <si>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</si>
  <si>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</si>
  <si>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</si>
  <si>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</si>
  <si>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</si>
  <si>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</si>
  <si>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</si>
  <si>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</si>
  <si>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</si>
  <si>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</si>
  <si>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</si>
  <si>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</si>
  <si>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</si>
  <si>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</si>
  <si>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</si>
  <si>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</si>
  <si>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</si>
  <si>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</si>
  <si>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</si>
  <si>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</si>
  <si>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</si>
  <si>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</si>
  <si>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</si>
  <si>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</si>
  <si>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</si>
  <si>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</si>
  <si>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</si>
  <si>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</si>
  <si>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</si>
  <si>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</si>
  <si>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</si>
  <si>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</si>
  <si>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</si>
  <si>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</si>
  <si>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</si>
  <si>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</si>
  <si>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</si>
  <si>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</si>
  <si>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</si>
  <si>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</si>
  <si>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</si>
  <si>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</si>
  <si>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</si>
  <si>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</si>
  <si>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</si>
  <si>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</si>
  <si>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</si>
  <si>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</si>
  <si>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</si>
  <si>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</si>
  <si>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</si>
  <si>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</si>
  <si>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</si>
  <si>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</si>
  <si>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</si>
  <si>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</si>
  <si>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</si>
  <si>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</si>
  <si>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</si>
  <si>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</si>
  <si>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</si>
  <si>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</si>
  <si>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</si>
  <si>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</si>
  <si>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</si>
  <si>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</si>
  <si>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</si>
  <si>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</si>
  <si>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</si>
  <si>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</si>
  <si>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</si>
  <si>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</si>
  <si>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</si>
  <si>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</si>
  <si>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</si>
  <si>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</si>
  <si>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</si>
  <si>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</si>
  <si>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</si>
  <si>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</si>
  <si>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</si>
  <si>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</si>
  <si>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</si>
  <si>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</si>
  <si>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</si>
  <si>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</si>
  <si>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</si>
  <si>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</si>
  <si>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</si>
  <si>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</si>
  <si>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</si>
  <si>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</si>
  <si>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</si>
  <si>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</si>
  <si>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</si>
  <si>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</si>
  <si>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</si>
  <si>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</si>
  <si>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</si>
  <si>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</si>
  <si>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</si>
  <si>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</si>
  <si>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</si>
  <si>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</si>
  <si>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</si>
  <si>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</si>
  <si>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</si>
  <si>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</si>
  <si>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</si>
  <si>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</si>
  <si>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</si>
  <si>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</si>
  <si>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</si>
  <si>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</si>
  <si>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</si>
  <si>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</si>
  <si>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</si>
  <si>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</si>
  <si>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</si>
  <si>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</si>
  <si>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</si>
  <si>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</si>
  <si>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</si>
  <si>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</si>
  <si>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</si>
  <si>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</si>
  <si>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</si>
  <si>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</si>
  <si>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</si>
  <si>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</si>
  <si>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</si>
  <si>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</si>
  <si>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</si>
  <si>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</si>
  <si>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</si>
  <si>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</si>
  <si>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</si>
  <si>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</si>
  <si>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</si>
  <si>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</si>
  <si>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</si>
  <si>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</si>
  <si>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</si>
  <si>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</si>
  <si>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</si>
  <si>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</si>
  <si>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</si>
  <si>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</si>
  <si>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</si>
  <si>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</si>
  <si>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</si>
  <si>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</si>
  <si>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</si>
  <si>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</si>
  <si>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</si>
  <si>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</si>
  <si>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</si>
  <si>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</si>
  <si>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</si>
  <si>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</si>
  <si>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</si>
  <si>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</si>
  <si>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</si>
  <si>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</si>
  <si>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</si>
  <si>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</si>
  <si>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</si>
  <si>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</si>
  <si>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</si>
  <si>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</si>
  <si>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</si>
  <si>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</si>
  <si>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</si>
  <si>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</si>
  <si>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</si>
  <si>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</si>
  <si>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</si>
  <si>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</si>
  <si>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</si>
  <si>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</si>
  <si>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</si>
  <si>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</si>
  <si>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</si>
  <si>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</si>
  <si>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</si>
  <si>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</si>
  <si>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</si>
  <si>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</si>
  <si>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</si>
  <si>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</si>
  <si>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</si>
  <si>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</si>
  <si>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</si>
  <si>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</si>
  <si>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</si>
  <si>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</si>
  <si>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</si>
  <si>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</si>
  <si>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</si>
  <si>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</si>
  <si>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</si>
  <si>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</si>
  <si>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</si>
  <si>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</si>
  <si>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</si>
  <si>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</si>
  <si>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</si>
  <si>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</si>
  <si>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</si>
  <si>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</si>
  <si>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</si>
  <si>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</si>
  <si>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</si>
  <si>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</si>
  <si>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</si>
  <si>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</si>
  <si>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</si>
  <si>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</si>
  <si>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</si>
  <si>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</si>
  <si>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</si>
  <si>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</si>
  <si>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</si>
  <si>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</si>
  <si>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</si>
  <si>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</si>
  <si>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</si>
  <si>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</si>
  <si>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</si>
  <si>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</si>
  <si>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</si>
  <si>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</si>
  <si>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</si>
  <si>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</si>
  <si>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</si>
  <si>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</si>
  <si>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</si>
  <si>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</si>
  <si>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</si>
  <si>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</si>
  <si>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</si>
  <si>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</si>
  <si>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</si>
  <si>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</si>
  <si>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</si>
  <si>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</si>
  <si>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</si>
  <si>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</si>
  <si>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</si>
  <si>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</si>
  <si>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</si>
  <si>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</si>
  <si>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</si>
  <si>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</si>
  <si>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</si>
  <si>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</si>
  <si>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</si>
  <si>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</si>
  <si>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</si>
  <si>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</si>
  <si>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</si>
  <si>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</si>
  <si>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</si>
  <si>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</si>
  <si>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</si>
  <si>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</si>
  <si>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</si>
  <si>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</si>
  <si>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</si>
  <si>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</si>
  <si>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</si>
  <si>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</si>
  <si>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</si>
  <si>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</si>
  <si>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</si>
  <si>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</si>
  <si>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</si>
  <si>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</si>
  <si>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</si>
  <si>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</si>
  <si>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</si>
  <si>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</si>
  <si>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</si>
  <si>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</si>
  <si>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</si>
  <si>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</si>
  <si>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</si>
  <si>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</si>
  <si>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</si>
  <si>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</si>
  <si>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</si>
  <si>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</si>
  <si>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</si>
  <si>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</si>
  <si>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</si>
  <si>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</si>
  <si>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</si>
  <si>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</si>
  <si>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</si>
  <si>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</si>
  <si>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</si>
  <si>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</si>
  <si>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</si>
  <si>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</si>
  <si>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</si>
  <si>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</si>
  <si>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</si>
  <si>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</si>
  <si>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</si>
  <si>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</si>
  <si>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</si>
  <si>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</si>
  <si>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</si>
  <si>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</si>
  <si>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</si>
  <si>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</si>
  <si>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</si>
  <si>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</si>
  <si>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</si>
  <si>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</si>
  <si>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</si>
  <si>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</si>
  <si>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</si>
  <si>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</si>
  <si>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</si>
  <si>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</si>
  <si>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</si>
  <si>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</si>
  <si>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</si>
  <si>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</si>
  <si>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</si>
  <si>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</si>
  <si>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</si>
  <si>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</si>
  <si>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</si>
  <si>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</si>
  <si>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</si>
  <si>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</si>
  <si>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</si>
  <si>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</si>
  <si>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</si>
  <si>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</si>
  <si>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</si>
  <si>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</si>
  <si>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</si>
  <si>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</si>
  <si>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</si>
  <si>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</si>
  <si>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</si>
  <si>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</si>
  <si>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</si>
  <si>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</si>
  <si>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</si>
  <si>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</si>
  <si>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</si>
  <si>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</si>
  <si>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</si>
  <si>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</si>
  <si>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</si>
  <si>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</si>
  <si>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</si>
  <si>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</si>
  <si>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</si>
  <si>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</si>
  <si>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</si>
  <si>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</si>
  <si>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</si>
  <si>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</si>
  <si>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</si>
  <si>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</si>
  <si>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</si>
  <si>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</si>
  <si>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</si>
  <si>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</si>
  <si>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</si>
  <si>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</si>
  <si>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</si>
  <si>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</si>
  <si>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</si>
  <si>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</si>
  <si>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</si>
  <si>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</si>
  <si>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</si>
  <si>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</si>
  <si>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</si>
  <si>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</si>
  <si>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</si>
  <si>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</si>
  <si>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</si>
  <si>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</si>
  <si>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</si>
  <si>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</si>
  <si>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</si>
  <si>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</si>
  <si>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</si>
  <si>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</si>
  <si>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</si>
  <si>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</si>
  <si>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</si>
  <si>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</si>
  <si>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</si>
  <si>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</si>
  <si>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</si>
  <si>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</si>
  <si>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</si>
  <si>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</si>
  <si>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</si>
  <si>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</si>
  <si>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</si>
  <si>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</si>
  <si>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</si>
  <si>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</si>
  <si>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</si>
  <si>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</si>
  <si>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</si>
  <si>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</si>
  <si>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</si>
  <si>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</si>
  <si>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</si>
  <si>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</si>
  <si>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</si>
  <si>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</si>
  <si>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</si>
  <si>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</si>
  <si>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</si>
  <si>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</si>
  <si>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</si>
  <si>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</si>
  <si>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</si>
  <si>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</si>
  <si>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</si>
  <si>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</si>
  <si>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</si>
  <si>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</si>
  <si>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</si>
  <si>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</si>
  <si>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</si>
  <si>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</si>
  <si>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</si>
  <si>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</si>
  <si>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</si>
  <si>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</si>
  <si>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</si>
  <si>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</si>
  <si>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</si>
  <si>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</si>
  <si>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</si>
  <si>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</si>
  <si>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</si>
  <si>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</si>
  <si>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</si>
  <si>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</si>
  <si>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</si>
  <si>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</si>
  <si>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</si>
  <si>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</si>
  <si>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</si>
  <si>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</si>
  <si>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</si>
  <si>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</si>
  <si>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</si>
  <si>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</si>
  <si>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</si>
  <si>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</si>
  <si>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</si>
  <si>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</si>
  <si>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</si>
  <si>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</si>
  <si>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</si>
  <si>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</si>
  <si>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</si>
  <si>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</si>
  <si>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</si>
  <si>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</si>
  <si>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</si>
  <si>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</si>
  <si>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</si>
  <si>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</si>
  <si>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</si>
  <si>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</si>
  <si>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</si>
  <si>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</si>
  <si>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</si>
  <si>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</si>
  <si>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</si>
  <si>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</si>
  <si>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</si>
  <si>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</si>
  <si>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</si>
  <si>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</si>
  <si>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</si>
  <si>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</si>
  <si>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</si>
  <si>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</si>
  <si>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</si>
  <si>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</si>
  <si>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</si>
  <si>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</si>
  <si>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</si>
  <si>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</si>
  <si>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</si>
  <si>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</si>
  <si>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</si>
  <si>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</si>
  <si>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</si>
  <si>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</si>
  <si>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</si>
  <si>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</si>
  <si>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</si>
  <si>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</si>
  <si>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</si>
  <si>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</si>
  <si>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</si>
  <si>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</si>
  <si>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</si>
  <si>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</si>
  <si>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</si>
  <si>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</si>
  <si>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</si>
  <si>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</si>
  <si>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</si>
  <si>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</si>
  <si>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</si>
  <si>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</si>
  <si>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</si>
  <si>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</si>
  <si>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</si>
  <si>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</si>
  <si>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</si>
  <si>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</si>
  <si>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</si>
  <si>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</si>
  <si>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</si>
  <si>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</si>
  <si>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</si>
  <si>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</si>
  <si>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</si>
  <si>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</si>
  <si>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</si>
  <si>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</si>
  <si>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</si>
  <si>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</si>
  <si>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</si>
  <si>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</si>
  <si>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</si>
  <si>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</si>
  <si>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</si>
  <si>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</si>
  <si>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</si>
  <si>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</si>
  <si>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</si>
  <si>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</si>
  <si>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</si>
  <si>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</si>
  <si>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</si>
  <si>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</si>
  <si>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</si>
  <si>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</si>
  <si>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</si>
  <si>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</si>
  <si>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</si>
  <si>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</si>
  <si>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</si>
  <si>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</si>
  <si>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</si>
  <si>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</si>
  <si>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</si>
  <si>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</si>
  <si>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</si>
  <si>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</si>
  <si>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</si>
  <si>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</si>
  <si>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</si>
  <si>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</si>
  <si>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</si>
  <si>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</si>
  <si>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</si>
  <si>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</si>
  <si>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</si>
  <si>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</si>
  <si>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</si>
  <si>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</si>
  <si>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</si>
  <si>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</si>
  <si>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</si>
  <si>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</si>
  <si>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</si>
  <si>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</si>
  <si>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</si>
  <si>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</si>
  <si>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</si>
  <si>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</si>
  <si>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</si>
  <si>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</si>
  <si>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</si>
  <si>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</si>
  <si>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</si>
  <si>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</si>
  <si>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</si>
  <si>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</si>
  <si>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</si>
  <si>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</si>
  <si>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</si>
  <si>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</si>
  <si>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</si>
  <si>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</si>
  <si>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</si>
  <si>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</si>
  <si>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</si>
  <si>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</si>
  <si>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</si>
  <si>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</si>
  <si>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</si>
  <si>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</si>
  <si>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</si>
  <si>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</si>
  <si>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</si>
  <si>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</si>
  <si>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</si>
  <si>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</si>
  <si>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</si>
  <si>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</si>
  <si>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</si>
  <si>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</si>
  <si>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</si>
  <si>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</si>
  <si>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</si>
  <si>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</si>
  <si>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</si>
  <si>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</si>
  <si>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</si>
  <si>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</si>
  <si>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</si>
  <si>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</si>
  <si>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</si>
  <si>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</si>
  <si>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</si>
  <si>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</si>
  <si>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</si>
  <si>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</si>
  <si>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</si>
  <si>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</si>
  <si>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</si>
  <si>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</si>
  <si>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</si>
  <si>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</si>
  <si>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</si>
  <si>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</si>
  <si>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</si>
  <si>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</si>
  <si>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</si>
  <si>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</si>
  <si>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</si>
  <si>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</si>
  <si>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</si>
  <si>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</si>
  <si>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</si>
  <si>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</si>
  <si>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</si>
  <si>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</si>
  <si>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</si>
  <si>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</si>
  <si>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</si>
  <si>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</si>
  <si>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</si>
  <si>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</si>
  <si>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</si>
  <si>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</si>
  <si>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</si>
  <si>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</si>
  <si>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</si>
  <si>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</si>
  <si>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</si>
  <si>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</si>
  <si>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</si>
  <si>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</si>
  <si>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</si>
  <si>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</si>
  <si>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</si>
  <si>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</si>
  <si>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</si>
  <si>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</si>
  <si>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</si>
  <si>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</si>
  <si>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</si>
  <si>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</si>
  <si>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</si>
  <si>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</si>
  <si>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</si>
  <si>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</si>
  <si>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</si>
  <si>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</si>
  <si>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</si>
  <si>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</si>
  <si>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</si>
  <si>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</si>
  <si>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</si>
  <si>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</si>
  <si>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</si>
  <si>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</si>
  <si>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</si>
  <si>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</si>
  <si>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</si>
  <si>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</si>
  <si>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</si>
  <si>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</si>
  <si>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</si>
  <si>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</si>
  <si>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</si>
  <si>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</si>
  <si>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</si>
  <si>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</si>
  <si>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</si>
  <si>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</si>
  <si>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</si>
  <si>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</si>
  <si>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</si>
  <si>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</si>
  <si>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</si>
  <si>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</si>
  <si>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</si>
  <si>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</si>
  <si>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</si>
  <si>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</si>
  <si>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</si>
  <si>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</si>
  <si>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</si>
  <si>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</si>
  <si>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</si>
  <si>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</si>
  <si>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</si>
  <si>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</si>
  <si>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</si>
  <si>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</si>
  <si>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</si>
  <si>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</si>
  <si>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</si>
  <si>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</si>
  <si>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</si>
  <si>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</si>
  <si>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</si>
  <si>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</si>
  <si>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</si>
  <si>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</si>
  <si>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</si>
  <si>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</si>
  <si>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</si>
  <si>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</si>
  <si>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</si>
  <si>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</si>
  <si>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</si>
  <si>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</si>
  <si>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</si>
  <si>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</si>
  <si>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</si>
  <si>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</si>
  <si>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</si>
  <si>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</si>
  <si>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</si>
  <si>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</si>
  <si>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</si>
  <si>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</si>
  <si>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</si>
  <si>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</si>
  <si>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</si>
  <si>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</si>
  <si>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</si>
  <si>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</si>
  <si>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</si>
  <si>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</si>
  <si>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</si>
  <si>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</si>
  <si>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</si>
  <si>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</si>
  <si>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</si>
  <si>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</si>
  <si>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</si>
  <si>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</si>
  <si>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</si>
  <si>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</si>
  <si>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</si>
  <si>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</si>
  <si>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</si>
  <si>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</si>
  <si>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</si>
  <si>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</si>
  <si>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</si>
  <si>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</si>
  <si>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</si>
  <si>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</si>
  <si>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</si>
  <si>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</si>
  <si>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</si>
  <si>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</si>
  <si>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</si>
  <si>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</si>
  <si>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</si>
  <si>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</si>
  <si>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</si>
  <si>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</si>
  <si>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</si>
  <si>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</si>
  <si>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</si>
  <si>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</si>
  <si>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</si>
  <si>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</si>
  <si>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</si>
  <si>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</si>
  <si>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</si>
  <si>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</si>
  <si>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</si>
  <si>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</si>
  <si>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</si>
  <si>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</si>
  <si>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</si>
  <si>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</si>
  <si>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</si>
  <si>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</si>
  <si>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</si>
  <si>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</si>
  <si>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</si>
  <si>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</si>
  <si>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</si>
  <si>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</si>
  <si>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</si>
  <si>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</si>
  <si>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</si>
  <si>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</si>
  <si>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</si>
  <si>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</si>
  <si>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</si>
  <si>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</si>
  <si>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</si>
  <si>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</si>
  <si>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</si>
  <si>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</si>
  <si>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</si>
  <si>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</si>
  <si>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</si>
  <si>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</si>
  <si>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</si>
  <si>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</si>
  <si>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</si>
  <si>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</si>
  <si>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</si>
  <si>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</si>
  <si>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</si>
  <si>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</si>
  <si>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</si>
  <si>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</si>
  <si>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</si>
  <si>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</si>
  <si>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</si>
  <si>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</si>
  <si>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</si>
  <si>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</si>
  <si>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</si>
  <si>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</si>
  <si>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</si>
  <si>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</si>
  <si>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</si>
  <si>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</si>
  <si>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</si>
  <si>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</si>
  <si>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</si>
  <si>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</si>
  <si>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</si>
  <si>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</si>
  <si>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</si>
  <si>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</si>
  <si>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</si>
  <si>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</si>
  <si>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</si>
  <si>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</si>
  <si>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</si>
  <si>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</si>
  <si>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</si>
  <si>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</si>
  <si>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</si>
  <si>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</si>
  <si>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</si>
  <si>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</si>
  <si>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</si>
  <si>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</si>
  <si>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</si>
  <si>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</si>
  <si>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</si>
  <si>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</si>
  <si>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</si>
  <si>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</si>
  <si>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</si>
  <si>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</si>
  <si>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</si>
  <si>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</si>
  <si>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</si>
  <si>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</si>
  <si>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</si>
  <si>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</si>
  <si>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</si>
  <si>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</si>
  <si>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</si>
  <si>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</si>
  <si>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</si>
  <si>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</si>
  <si>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</si>
  <si>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</si>
  <si>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</si>
  <si>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</si>
  <si>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</si>
  <si>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</si>
  <si>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</si>
  <si>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</si>
  <si>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</si>
  <si>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</si>
  <si>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</si>
  <si>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</si>
  <si>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</si>
  <si>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</si>
  <si>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</si>
  <si>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</si>
  <si>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</si>
  <si>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</si>
  <si>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</si>
  <si>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</si>
  <si>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</si>
  <si>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</si>
  <si>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</si>
  <si>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</si>
  <si>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</si>
  <si>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</si>
  <si>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</si>
  <si>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</si>
  <si>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</si>
  <si>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</si>
  <si>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</si>
  <si>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</si>
  <si>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</si>
  <si>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</si>
  <si>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</si>
  <si>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</si>
  <si>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</si>
  <si>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</si>
  <si>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</si>
  <si>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</si>
  <si>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</si>
  <si>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</si>
  <si>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</si>
  <si>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</si>
  <si>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</si>
  <si>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</si>
  <si>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</si>
  <si>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</si>
  <si>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</si>
  <si>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</si>
  <si>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</si>
  <si>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</si>
  <si>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</si>
  <si>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</si>
  <si>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</si>
  <si>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</si>
  <si>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</si>
  <si>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</si>
  <si>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</si>
  <si>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</si>
  <si>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</si>
  <si>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</si>
  <si>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</si>
  <si>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</si>
  <si>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</si>
  <si>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</si>
  <si>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</si>
  <si>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</si>
  <si>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</si>
  <si>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</si>
  <si>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</si>
  <si>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</si>
  <si>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</si>
  <si>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</si>
  <si>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</si>
  <si>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</si>
  <si>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</si>
  <si>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</si>
  <si>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</si>
  <si>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</si>
  <si>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</si>
  <si>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</si>
  <si>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</si>
  <si>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</si>
  <si>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</si>
  <si>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</si>
  <si>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</si>
  <si>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</si>
  <si>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</si>
  <si>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</si>
  <si>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</si>
  <si>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</si>
  <si>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</si>
  <si>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</si>
  <si>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</si>
  <si>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</si>
  <si>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</si>
  <si>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</si>
  <si>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</si>
  <si>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</si>
  <si>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</si>
  <si>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</si>
  <si>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</si>
  <si>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</si>
  <si>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</si>
  <si>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</si>
  <si>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</si>
  <si>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</si>
  <si>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</si>
  <si>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</si>
  <si>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</si>
  <si>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</si>
  <si>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</si>
  <si>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</si>
  <si>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</si>
  <si>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</si>
  <si>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</si>
  <si>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</si>
  <si>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</si>
  <si>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</si>
  <si>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</si>
  <si>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</si>
  <si>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</si>
  <si>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</si>
  <si>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</si>
  <si>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</si>
  <si>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</si>
  <si>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</si>
  <si>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</si>
  <si>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</si>
  <si>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</si>
  <si>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</si>
  <si>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</si>
  <si>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</si>
  <si>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</si>
  <si>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</si>
  <si>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</si>
  <si>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</si>
  <si>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</si>
  <si>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</si>
  <si>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</si>
  <si>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</si>
  <si>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</si>
  <si>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</si>
  <si>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</si>
  <si>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</si>
  <si>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</si>
  <si>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</si>
  <si>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</si>
  <si>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</si>
  <si>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</si>
  <si>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</si>
  <si>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</si>
  <si>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</si>
  <si>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</si>
  <si>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</si>
  <si>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</si>
  <si>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</si>
  <si>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</si>
  <si>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</si>
  <si>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</si>
  <si>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</si>
  <si>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</si>
  <si>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</si>
  <si>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</si>
  <si>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</si>
  <si>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</si>
  <si>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</si>
  <si>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</si>
  <si>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</si>
  <si>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</si>
  <si>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</si>
  <si>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</si>
  <si>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</si>
  <si>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</si>
  <si>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</si>
  <si>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</si>
  <si>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</si>
  <si>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</si>
  <si>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</si>
  <si>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</si>
  <si>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</si>
  <si>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</si>
  <si>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</si>
  <si>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</si>
  <si>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</si>
  <si>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</si>
  <si>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</si>
  <si>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</si>
  <si>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</si>
  <si>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</si>
  <si>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</si>
  <si>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</si>
  <si>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</si>
  <si>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</si>
  <si>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</si>
  <si>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</si>
  <si>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</si>
  <si>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</si>
  <si>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</si>
  <si>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</si>
  <si>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</si>
  <si>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</si>
  <si>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</si>
  <si>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</si>
  <si>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</si>
  <si>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</si>
  <si>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</si>
  <si>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</si>
  <si>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</si>
  <si>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</si>
  <si>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</si>
  <si>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</si>
  <si>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</si>
  <si>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</si>
  <si>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</si>
  <si>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</si>
  <si>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</si>
  <si>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</si>
  <si>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</si>
  <si>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</si>
  <si>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</si>
  <si>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</si>
  <si>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</si>
  <si>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</si>
  <si>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</si>
  <si>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</si>
  <si>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</si>
  <si>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</si>
  <si>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</si>
  <si>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</si>
  <si>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</si>
  <si>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</si>
  <si>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</si>
  <si>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</si>
  <si>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</si>
  <si>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</si>
  <si>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</si>
  <si>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</si>
  <si>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</si>
  <si>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</si>
  <si>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</si>
  <si>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</si>
  <si>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</si>
  <si>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</si>
  <si>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</si>
  <si>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</si>
  <si>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</si>
  <si>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</si>
  <si>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</si>
  <si>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</si>
  <si>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</si>
  <si>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</si>
  <si>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</si>
  <si>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</si>
  <si>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</si>
  <si>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</si>
  <si>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</si>
  <si>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</si>
  <si>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</si>
  <si>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</si>
  <si>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</si>
  <si>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</si>
  <si>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</si>
  <si>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</si>
  <si>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</si>
  <si>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</si>
  <si>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</si>
  <si>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</si>
  <si>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</si>
  <si>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</si>
  <si>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</si>
  <si>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</si>
  <si>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</si>
  <si>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</si>
  <si>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</si>
  <si>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</si>
  <si>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</si>
  <si>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</si>
  <si>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</si>
  <si>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</si>
  <si>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</si>
  <si>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</si>
  <si>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</si>
  <si>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</si>
  <si>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</si>
  <si>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</si>
  <si>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</si>
  <si>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</si>
  <si>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</si>
  <si>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</si>
  <si>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</si>
  <si>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</si>
  <si>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</si>
  <si>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</si>
  <si>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</si>
  <si>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</si>
  <si>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</si>
  <si>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</si>
  <si>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</si>
  <si>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</si>
  <si>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</si>
  <si>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</si>
  <si>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</si>
  <si>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</si>
  <si>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</si>
  <si>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</si>
  <si>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</si>
  <si>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</si>
  <si>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</si>
  <si>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</si>
  <si>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</si>
  <si>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</si>
  <si>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</si>
  <si>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</si>
  <si>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</si>
  <si>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</si>
  <si>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</si>
  <si>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</si>
  <si>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</si>
  <si>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</si>
  <si>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</si>
  <si>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</si>
  <si>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</si>
  <si>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</si>
  <si>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</si>
  <si>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</si>
  <si>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</si>
  <si>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</si>
  <si>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</si>
  <si>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</si>
  <si>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</si>
  <si>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</si>
  <si>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</si>
  <si>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</si>
  <si>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</si>
  <si>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</si>
  <si>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</si>
  <si>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</si>
  <si>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</si>
  <si>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</si>
  <si>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</si>
  <si>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</si>
  <si>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</si>
  <si>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</si>
  <si>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</si>
  <si>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</si>
  <si>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</si>
  <si>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</si>
  <si>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</si>
  <si>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</si>
  <si>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</si>
  <si>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</si>
  <si>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</si>
  <si>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</si>
  <si>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</si>
  <si>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</si>
  <si>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</si>
  <si>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</si>
  <si>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</si>
  <si>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</si>
  <si>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</si>
  <si>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</si>
  <si>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</si>
  <si>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</si>
  <si>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</si>
  <si>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</si>
  <si>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</si>
  <si>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</si>
  <si>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</si>
  <si>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</si>
  <si>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</si>
  <si>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</si>
  <si>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</si>
  <si>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</si>
  <si>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</si>
  <si>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</si>
  <si>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</si>
  <si>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</si>
  <si>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</si>
  <si>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</si>
  <si>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</si>
  <si>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</si>
  <si>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</si>
  <si>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</si>
  <si>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</si>
  <si>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</si>
  <si>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</si>
  <si>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</si>
  <si>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</si>
  <si>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</si>
  <si>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</si>
  <si>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</si>
  <si>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</si>
  <si>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</si>
  <si>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</si>
  <si>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</si>
  <si>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</si>
  <si>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</si>
  <si>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</si>
  <si>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</si>
  <si>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</si>
  <si>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</si>
  <si>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</si>
  <si>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</si>
  <si>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</si>
  <si>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</si>
  <si>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</si>
  <si>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</si>
  <si>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</si>
  <si>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</si>
  <si>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</si>
  <si>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</si>
  <si>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</si>
  <si>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</si>
  <si>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</si>
  <si>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</si>
  <si>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</si>
  <si>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</si>
  <si>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</si>
  <si>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</si>
  <si>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</si>
  <si>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</si>
  <si>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</si>
  <si>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</si>
  <si>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</si>
  <si>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</si>
  <si>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</si>
  <si>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</si>
  <si>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</si>
  <si>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</si>
  <si>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</si>
  <si>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</si>
  <si>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</si>
  <si>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</si>
  <si>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</si>
  <si>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</si>
  <si>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</si>
  <si>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</si>
  <si>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</si>
  <si>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</si>
  <si>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</si>
  <si>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</si>
  <si>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</si>
  <si>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</si>
  <si>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</si>
  <si>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</si>
  <si>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</si>
  <si>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</si>
  <si>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</si>
  <si>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</si>
  <si>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</si>
  <si>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</si>
  <si>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</si>
  <si>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</si>
  <si>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</si>
  <si>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</si>
  <si>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</si>
  <si>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</si>
  <si>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</si>
  <si>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</si>
  <si>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</si>
  <si>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</si>
  <si>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</si>
  <si>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</si>
  <si>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</si>
  <si>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</si>
  <si>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</si>
  <si>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</si>
  <si>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</si>
  <si>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</si>
  <si>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</si>
  <si>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</si>
  <si>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</si>
  <si>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</si>
  <si>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</si>
  <si>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</si>
  <si>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</si>
  <si>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</si>
  <si>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</si>
  <si>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</si>
  <si>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</si>
  <si>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</si>
  <si>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</si>
  <si>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</si>
  <si>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</si>
  <si>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</si>
  <si>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</si>
  <si>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</si>
  <si>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</si>
  <si>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</si>
  <si>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</si>
  <si>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</si>
  <si>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</si>
  <si>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</si>
  <si>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</si>
  <si>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</si>
  <si>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</si>
  <si>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</si>
  <si>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</si>
  <si>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</si>
  <si>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</si>
  <si>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</si>
  <si>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</si>
  <si>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</si>
  <si>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</si>
  <si>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</si>
  <si>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</si>
  <si>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</si>
  <si>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</si>
  <si>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</si>
  <si>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</si>
  <si>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</si>
  <si>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</si>
  <si>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</si>
  <si>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</si>
  <si>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</si>
  <si>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</si>
  <si>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</si>
  <si>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</si>
  <si>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</si>
  <si>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</si>
  <si>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</si>
  <si>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</si>
  <si>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</si>
  <si>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</si>
  <si>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</si>
  <si>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</si>
  <si>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</si>
  <si>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</si>
  <si>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</si>
  <si>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</si>
  <si>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</si>
  <si>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</si>
  <si>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</si>
  <si>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</si>
  <si>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</si>
  <si>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</si>
  <si>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</si>
  <si>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</si>
  <si>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</si>
  <si>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</si>
  <si>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</si>
  <si>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</si>
  <si>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</si>
  <si>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</si>
  <si>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</si>
  <si>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</si>
  <si>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</si>
  <si>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</si>
  <si>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</si>
  <si>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</si>
  <si>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</si>
  <si>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</si>
  <si>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</si>
  <si>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</si>
  <si>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</si>
  <si>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</si>
  <si>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</si>
  <si>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</si>
  <si>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</si>
  <si>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</si>
  <si>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</si>
  <si>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</si>
  <si>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</si>
  <si>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</si>
  <si>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</si>
  <si>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</si>
  <si>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</si>
  <si>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</si>
  <si>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</si>
  <si>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</si>
  <si>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</si>
  <si>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</si>
  <si>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</si>
  <si>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</si>
  <si>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</si>
  <si>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</si>
  <si>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</si>
  <si>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</si>
  <si>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</si>
  <si>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</si>
  <si>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</si>
  <si>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</si>
  <si>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</si>
  <si>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</si>
  <si>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</si>
  <si>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</si>
  <si>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</si>
  <si>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</si>
  <si>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</si>
  <si>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</si>
  <si>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</si>
  <si>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</si>
  <si>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</si>
  <si>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</si>
  <si>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</si>
  <si>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</si>
  <si>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</si>
  <si>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</si>
  <si>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</si>
  <si>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</si>
  <si>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</si>
  <si>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</si>
  <si>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</si>
  <si>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</si>
  <si>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</si>
  <si>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</si>
  <si>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</si>
  <si>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</si>
  <si>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</si>
  <si>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</si>
  <si>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</si>
  <si>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</si>
  <si>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</si>
  <si>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</si>
  <si>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</si>
  <si>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</si>
  <si>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</si>
  <si>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</si>
  <si>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</si>
  <si>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</si>
  <si>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</si>
  <si>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</si>
  <si>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</si>
  <si>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</si>
  <si>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</si>
  <si>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</si>
  <si>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</si>
  <si>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</si>
  <si>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</si>
  <si>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</si>
  <si>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</si>
  <si>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</si>
  <si>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</si>
  <si>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</si>
  <si>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</si>
  <si>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</si>
  <si>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</si>
  <si>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</si>
  <si>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</si>
  <si>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</si>
  <si>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</si>
  <si>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</si>
  <si>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</si>
  <si>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</si>
  <si>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</si>
  <si>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</si>
  <si>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</si>
  <si>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</si>
  <si>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</si>
  <si>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</si>
  <si>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</si>
  <si>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</si>
  <si>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</si>
  <si>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</si>
  <si>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</si>
  <si>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</si>
  <si>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</si>
  <si>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</si>
  <si>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</si>
  <si>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</si>
  <si>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</si>
  <si>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</si>
  <si>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</si>
  <si>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</si>
  <si>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</si>
  <si>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</si>
  <si>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</si>
  <si>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</si>
  <si>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</si>
  <si>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</si>
  <si>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</si>
  <si>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</si>
  <si>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</si>
  <si>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</si>
  <si>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</si>
  <si>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</si>
  <si>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</si>
  <si>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</si>
  <si>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</si>
  <si>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</si>
  <si>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</si>
  <si>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</si>
  <si>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</si>
  <si>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</si>
  <si>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</si>
  <si>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</si>
  <si>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</si>
  <si>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</si>
  <si>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</si>
  <si>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</si>
  <si>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</si>
  <si>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</si>
  <si>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</si>
  <si>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</si>
  <si>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</si>
  <si>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</si>
  <si>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</si>
  <si>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</si>
  <si>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</si>
  <si>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</si>
  <si>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</si>
  <si>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</si>
  <si>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</si>
  <si>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</si>
  <si>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</si>
  <si>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</si>
  <si>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</si>
  <si>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</si>
  <si>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</si>
  <si>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</si>
  <si>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</si>
  <si>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</si>
  <si>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</si>
  <si>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</si>
  <si>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</si>
  <si>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</si>
  <si>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</si>
  <si>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</si>
  <si>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</si>
  <si>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</si>
  <si>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</si>
  <si>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</si>
  <si>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</si>
  <si>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</si>
  <si>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</si>
  <si>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</si>
  <si>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</si>
  <si>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</si>
  <si>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</si>
  <si>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</si>
  <si>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</si>
  <si>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</si>
  <si>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</si>
  <si>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</si>
  <si>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</si>
  <si>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</si>
  <si>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</si>
  <si>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</si>
  <si>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</si>
  <si>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</si>
  <si>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</si>
  <si>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</si>
  <si>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</si>
  <si>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</si>
  <si>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</si>
  <si>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</si>
  <si>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</si>
  <si>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</si>
  <si>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</si>
  <si>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</si>
  <si>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</si>
  <si>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</si>
  <si>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</si>
  <si>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</si>
  <si>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</si>
  <si>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</si>
  <si>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</si>
  <si>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</si>
  <si>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</si>
  <si>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</si>
  <si>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</si>
  <si>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</si>
  <si>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</si>
  <si>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</si>
  <si>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</si>
  <si>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</si>
  <si>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</si>
  <si>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</si>
  <si>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</si>
  <si>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</si>
  <si>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</si>
  <si>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</si>
  <si>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</si>
  <si>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</si>
  <si>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</si>
  <si>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</si>
  <si>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</si>
  <si>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</si>
  <si>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</si>
  <si>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</si>
  <si>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</si>
  <si>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</si>
  <si>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</si>
  <si>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</si>
  <si>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</si>
  <si>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</si>
  <si>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</si>
  <si>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</si>
  <si>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</si>
  <si>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</si>
  <si>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</si>
  <si>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</si>
  <si>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</si>
  <si>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</si>
  <si>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</si>
  <si>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</si>
  <si>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</si>
  <si>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</si>
  <si>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</si>
  <si>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</si>
  <si>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</si>
  <si>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</si>
  <si>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</si>
  <si>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</si>
  <si>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</si>
  <si>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</si>
  <si>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</si>
  <si>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</si>
  <si>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</si>
  <si>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</si>
  <si>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</si>
  <si>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</si>
  <si>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</si>
  <si>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</si>
  <si>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</si>
  <si>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</si>
  <si>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</si>
  <si>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</si>
  <si>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</si>
  <si>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</si>
  <si>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</si>
  <si>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</si>
  <si>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</si>
  <si>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</si>
  <si>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</si>
  <si>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</si>
  <si>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</si>
  <si>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</si>
  <si>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</si>
  <si>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</si>
  <si>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</si>
  <si>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</si>
  <si>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</si>
  <si>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</si>
  <si>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</si>
  <si>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</si>
  <si>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</si>
  <si>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</si>
  <si>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</si>
  <si>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</si>
  <si>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</si>
  <si>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</si>
  <si>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</si>
  <si>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</si>
  <si>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</si>
  <si>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</si>
  <si>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</si>
  <si>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</si>
  <si>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</si>
  <si>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PCM-20251125-00000803</t>
  </si>
  <si>
    <t xml:space="preserve">2025-11-25 10:06:14
</t>
  </si>
  <si>
    <t>60 min</t>
  </si>
  <si>
    <t xml:space="preserve">2025-11-25 10:17:55
</t>
  </si>
  <si>
    <t>70 MIN</t>
  </si>
  <si>
    <t xml:space="preserve"> PCM-20250215-00000830 </t>
  </si>
  <si>
    <t>LTE site still down and  site located in aramco area access issue need special permission</t>
  </si>
  <si>
    <t>PCM-20251125-00000659</t>
  </si>
  <si>
    <t>At site TS</t>
  </si>
  <si>
    <t>PCM-20251125-00000676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</si>
  <si>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</si>
  <si>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</si>
  <si>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</si>
  <si>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</si>
  <si>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</si>
  <si>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</si>
  <si>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</si>
  <si>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</si>
  <si>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</si>
  <si>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</si>
  <si>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</si>
  <si>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</si>
  <si>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 xml:space="preserve">EM team need 40 min </t>
  </si>
  <si>
    <t>PCM-20251125-00000736</t>
  </si>
  <si>
    <t>PCM-20251125-00000769</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</si>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</sst>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3" dataDxfId="172" headerRowBorderDxfId="170" tableBorderDxfId="171" totalsRowBorderDxfId="169">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6" dataDxfId="155" headerRowBorderDxfId="153" tableBorderDxfId="154" totalsRowBorderDxfId="152">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6" totalsRowShown="0" headerRowDxfId="47" dataDxfId="46" headerRowBorderDxfId="44" tableBorderDxfId="45" totalsRowBorderDxfId="43">
  <autoFilter ref="A1:L3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323.48428877315018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45986.432714699076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45986.432714699076</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45986.432714699076</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45986.432714699076</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45986.432714699076</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45986.432714699076</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45986.432714699076</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45986.432714699076</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45986.432714699076</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45986.432714699076</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45986.432714699076</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45986.432714699076</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45986.432714699076</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45986.432714699076</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45986.432714699076</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45986.432714699076</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45986.432714699076</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45986.432714699076</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45986.432714699076</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45986.432714699076</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45986.432714699076</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45986.432714699076</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45986.432714699076</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45986.432714699076</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45986.432714699076</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45986.432714699076</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45986.432714699076</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45986.432714699076</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45986.432714699076</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45986.432714699076</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45986.432714699076</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45986.432714699076</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45986.432714699076</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45986.432714699076</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45986.432714699076</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45986.432714699076</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45986.432714699076</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45986.432714699076</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45986.432714699076</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45986.432714699076</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45986.432714699076</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45986.432714699076</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45986.432714699076</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45986.432714699076</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45986.432714699076</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45986.432714699076</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45986.432714699076</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45986.432714699076</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45986.432714699076</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45986.432714699076</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45986.432714699076</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45986.432714699076</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45986.432714699076</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45986.432714699076</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45986.432714699076</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45986.432714699076</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45986.432714699076</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45986.432714699076</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161.43287685185351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2.0452957175948541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5</v>
      </c>
      <c r="D5" s="18" t="s">
        <v>25504</v>
      </c>
      <c r="E5" s="102" t="s">
        <v>39021</v>
      </c>
      <c r="F5" s="103">
        <v>45986.425868055558</v>
      </c>
      <c r="G5" s="104">
        <f ca="1">IFERROR(NOW()-F5,"-")</f>
        <v>6.8466435186564922E-3</v>
      </c>
      <c r="H5" s="142" t="s">
        <v>39108</v>
      </c>
      <c r="I5" s="18" t="str">
        <f>IFERROR(VLOOKUP(D5,DB!A:F,6,0),"")</f>
        <v>Generator-SG</v>
      </c>
      <c r="J5" s="18" t="str">
        <f>IFERROR(VLOOKUP(D5,DB!A:G,7,0),"")</f>
        <v>In progress+Vandalized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v>1</v>
      </c>
      <c r="D6" s="18" t="s">
        <v>24781</v>
      </c>
      <c r="E6" s="102" t="s">
        <v>39021</v>
      </c>
      <c r="F6" s="103"/>
      <c r="G6" s="104">
        <f ca="1">IFERROR(NOW()-F6,"-")</f>
        <v>45986.432714699076</v>
      </c>
      <c r="H6" s="142" t="s">
        <v>39110</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45986.432714699076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45986.432714814815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45986.432714814815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45986.432714814815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45986.432714814815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45986.432714814815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45986.432714814815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45986.432714814815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45986.432714814815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45986.432714814815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45986.432714814815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45986.432714814815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45986.432714814815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45986.432714814815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45986.432714814815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45986.432714814815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45986.432714814815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45986.432714814815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45986.432714814815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45986.432714814815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45986.432714814815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45986.432714814815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45986.432714814815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45986.432714814815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45986.432714814815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45986.432714814815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45986.432714814815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45986.432714814815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45986.432714814815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45986.432714814815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45986.432714814815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45986.432714814815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45986.432714814815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45986.432714814815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45986.432714814815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45986.432714814815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45986.432714814815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45986.432714814815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45986.432714814815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45986.432714814815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45986.432714814815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45986.432714814815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45986.432714814815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45986.432714814815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45986.432714814815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45986.432714814815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45986.432714814815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45986.432714814815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45986.432714814815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45986.432714814815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45986.432714814815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45986.432714814815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45986.432714814815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45986.432714814815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45986.432714814815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45986.432714814815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45986.432714814815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45986.432714814815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45986.432714814815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45986.432714814815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45986.432714814815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45986.432714814815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45986.432714814815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45986.432714814815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45986.432714814815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45986.432714814815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45986.432714814815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45986.432714814815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45986.432714814815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45986.432714814815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45986.432714814815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45986.432714814815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45986.432714814815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45986.432714814815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45986.432714814815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45986.432714814815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45986.432714814815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45986.432714814815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45986.432714814815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45986.432714814815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45986.432714814815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45986.432714814815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45986.432714814815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45986.432714814815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45986.432714814815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45986.432714814815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45986.432714814815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45986.432714814815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45986.432714814815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45986.432714814815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45986.432714814815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45986.432714814815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45986.432714814815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45986.432714814815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45986.432714814815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45986.432714814815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45986.432714814815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45986.432714814815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45986.432714814815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45986.432714814815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45986.432714814815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45986.432714814815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45986.432714814815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45986.432714814815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45986.432714814815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45986.432714814815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45986.432714814815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45986.432714814815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45986.432714814815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45986.432714814815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45986.432714814815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45986.432714814815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45986.432714814815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45986.432714814815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45986.432714814815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45986.432714814815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45986.432714814815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45986.432714814815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45986.432714814815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45986.432714814815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45986.432714814815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45986.432714814815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45986.432714814815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45986.432714814815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45986.432714814815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45986.432714814815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45986.432714814815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45986.432714814815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45986.432714814815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45986.432714814815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45986.432714814815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45986.432714814815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45986.432714814815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45986.432714814815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45986.432714814815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45986.432714814815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45986.432714814815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45986.432714814815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45986.432714814815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45986.432714814815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45986.432714814815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45986.432714814815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45986.432714814815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45986.432714814815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45986.432714814815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45986.432714814815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45986.432714814815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45986.432714814815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45986.432714814815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45986.432714814815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45986.432714814815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45986.432714814815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45986.432714814815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45986.432714814815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45986.432714814815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45986.432714814815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45986.432714814815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45986.432714814815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45986.432714814815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45986.432714814815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45986.432714814815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45986.432714814815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45986.432714814815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45986.432714814815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45986.432714814815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45986.432714814815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45986.432714814815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45986.432714814815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45986.432714814815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45986.432714814815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45986.432714814815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45986.432714814815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45986.432714814815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45986.432714814815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45986.432714814815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45986.432714814815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45986.432714814815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45986.432714814815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45986.432714814815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45986.432714814815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45986.432714814815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45986.432714814815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45986.432714814815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45986.432714814815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45986.432714814815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45986.432714814815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45986.432714814815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45986.432714814815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45986.432714814815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45986.432714814815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45986.432714814815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45986.432714814815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45986.432714814815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45986.432714814815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45986.432714814815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45986.432714814815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45986.432714814815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45986.432714814815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45986.432714814815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45986.432714814815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45986.432714814815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45986.432714814815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45986.432714814815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45986.432714814815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45986.432714814815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45986.432714814815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45986.432714814815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45986.432714814815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45986.432714814815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45986.432714814815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45986.432714814815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45986.432714814815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45986.432714814815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45986.432714814815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45986.432714814815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45986.432714814815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45986.432714814815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45986.432714814815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45986.432714814815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45986.432714814815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45986.432714814815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45986.432714814815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45986.432714814815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45986.432714814815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45986.432714814815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45986.432714814815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45986.432714814815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45986.432714814815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45986.432714814815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45986.432714814815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45986.432714814815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45986.432714814815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45986.432714814815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45986.432714814815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45986.432714814815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45986.432714814815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45986.432714814815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45986.432714814815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45986.432714814815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45986.432714814815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45986.432714814815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45986.432714814815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45986.432714814815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45986.432714814815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45986.432714814815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45986.432714814815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45986.432714814815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45986.432714814815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45986.432714814815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45986.432714814815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45986.432714814815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45986.432714814815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45986.432714814815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45986.432714814815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45986.432714814815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45986.432714814815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45986.432714814815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45986.432714814815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45986.432714814815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45986.432714814815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45986.432714814815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45986.432714814815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45986.432714814815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45986.432714814815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45986.432714814815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45986.432714814815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45986.432714814815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45986.432714814815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45986.432714814815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45986.432714814815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45986.432714814815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45986.432714814815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45986.432714814815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45986.432714814815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45986.432714814815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45986.432714814815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45986.432714814815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45986.432714814815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45986.432714814815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45986.432714814815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45986.432714814815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45986.432714814815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45986.432714814815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45986.432714814815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45986.432714814815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45986.432714814815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45986.432714814815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45986.432714814815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45986.432714814815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45986.432714814815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45986.432714814815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45986.432714814815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45986.432714814815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45986.432714814815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45986.432714814815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45986.432714814815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45986.432714814815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45986.432714814815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45986.432714814815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45986.432714814815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45986.432714814815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45986.432714814815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45986.432714814815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45986.432714814815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45986.432714814815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45986.432714814815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45986.432714814815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45986.432714814815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45986.432714814815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45986.432714814815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45986.432714814815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45986.432714814815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45986.432714814815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45986.432714814815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45986.432714814815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45986.432714814815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45986.432714814815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45986.432714814815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45986.432714814815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45986.432714814815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45986.432714814815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45986.432714814815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45986.432714814815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45986.432714814815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45986.432714814815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45986.432714814815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45986.432714814815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45986.432714814815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45986.432714814815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45986.432714814815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45986.432714814815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45986.432714814815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45986.432714814815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45986.432714814815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45986.432714814815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45986.432714814815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45986.432714814815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45986.432714814815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45986.432714814815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45986.432714814815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45986.432714814815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45986.432714814815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45986.432714814815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45986.432714814815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45986.432714814815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45986.432714814815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45986.432714814815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45986.432714814815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45986.432714814815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45986.432714814815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45986.432714814815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45986.432714814815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45986.432714814815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45986.432714814815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45986.432714814815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45986.432714814815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45986.432714814815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45986.432714814815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45986.432714814815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45986.432714814815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45986.432714814815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45986.432714814815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45986.432714814815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45986.432714814815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45986.432714814815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45986.432714814815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45986.432714814815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45986.432714814815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45986.432714814815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45986.432714814815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45986.432714814815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45986.432714814815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45986.432714814815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45986.432714814815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45986.432714814815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45986.432714814815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45986.432714814815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45986.432714814815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45986.432714814815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45986.432714814815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45986.432714814815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45986.432714814815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45986.432714814815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45986.432714814815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45986.432714814815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45986.432714814815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45986.432714814815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45986.432714814815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45986.432714814815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45986.432714814815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45986.432714814815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45986.432714814815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45986.432714814815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45986.432714814815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45986.432714814815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45986.432714814815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45986.432714814815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45986.432714814815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45986.432714814815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45986.432714814815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45986.432714814815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45986.432714814815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45986.432714814815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45986.432714814815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45986.432714814815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45986.432714814815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45986.432714814815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45986.432714814815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45986.432714814815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45986.432714814815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45986.432714814815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45986.432714814815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45986.432714814815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45986.432714814815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45986.432714814815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45986.432714814815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45986.432714814815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45986.432714814815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45986.432714814815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45986.432714814815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45986.432714814815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45986.432714814815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45986.432714814815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45986.432714814815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45986.432714814815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45986.432714814815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45986.432714814815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45986.432714814815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45986.432714814815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45986.432714814815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45986.432714814815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45986.432714814815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45986.432714814815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45986.432714814815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45986.432714814815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45986.432714814815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45986.432714814815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45986.432714814815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45986.432714814815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45986.432714814815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45986.432714814815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45986.432714814815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45986.432714814815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45986.432714814815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45986.432714814815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45986.432714814815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45986.432714814815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45986.432714814815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45986.432714814815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45986.432714814815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45986.432714814815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45986.432714814815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45986.432714814815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45986.432714814815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45986.432714814815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45986.432714814815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45986.432714814815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45986.432714814815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45986.432714814815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45986.432714814815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45986.432714814815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45986.432714814815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45986.432714814815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45986.432714814815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45986.432714814815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45986.432714814815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45986.432714814815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45986.432714814815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45986.432714814815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45986.432714814815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45986.432714814815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45986.432714814815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45986.432714814815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45986.432714814815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45986.432714814815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45986.432714814815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45986.432714814815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45986.432714814815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45986.432714814815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45986.432714814815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45986.432714814815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45986.432714814815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45986.432714814815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45986.432714814815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45986.432714814815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45986.432714814815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45986.432714814815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45986.432714814815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45986.432714814815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45986.432714814815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45986.432714814815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45986.432714814815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45986.432714814815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45986.432714814815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45986.432714814815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45986.432714814815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45986.432714814815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45986.432714814815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45986.432714814815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45986.432714814815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45986.432714814815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45986.432714814815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45986.432714814815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45986.432714814815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45986.432714814815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45986.432714814815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45986.432714814815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45986.432714814815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45986.432714814815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45986.432714814815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45986.432714814815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45986.432714814815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45986.432714814815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45986.432714814815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45986.432714814815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45986.432714814815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45986.432714814815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45986.432714814815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45986.432714814815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45986.432714814815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45986.432714814815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45986.432714814815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45986.432714814815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45986.432714814815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45986.432714814815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45986.432714814815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45986.432714814815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45986.432714814815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45986.432714814815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45986.432714814815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45986.432714814815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45986.432714814815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45986.432714814815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45986.432714814815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45986.432714814815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45986.432714814815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45986.432714814815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45986.432714814815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45986.432714814815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45986.432714814815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45986.432714814815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45986.432714814815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45986.432714814815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45986.432714814815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45986.432714814815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45986.432714814815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45986.432714814815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45986.432714814815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45986.432714814815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45986.432714814815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45986.432714814815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45986.432714814815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45986.432714814815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45986.432714814815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45986.432714814815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45986.432714814815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45986.432714814815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45986.432714814815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45986.432714814815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45986.432714814815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45986.432714814815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45986.432714814815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45986.432714814815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45986.432714814815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45986.432714814815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45986.432714814815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45986.432714814815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45986.432714814815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45986.432714814815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45986.432714814815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45986.432714814815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45986.432714814815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45986.432714814815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45986.432714814815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45986.432714814815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45986.432714814815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45986.432714814815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45986.432714814815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45986.432714814815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45986.432714814815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45986.432714814815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45986.432714814815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45986.432714814815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45986.432714814815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45986.432714814815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45986.432714814815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45986.432714814815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45986.432714814815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45986.432714814815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45986.432714814815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45986.432714814815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45986.432714814815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45986.432714814815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45986.432714814815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45986.432714814815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45986.432714814815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45986.432714814815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45986.432714814815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45986.432714814815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45986.432714814815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45986.432714814815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45986.432714814815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45986.432714814815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45986.432714814815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45986.432714814815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45986.432714814815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45986.432714814815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45986.432714814815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45986.432714814815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45986.432714814815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45986.432714814815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45986.432714814815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45986.432714814815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45986.432714814815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45986.432714814815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45986.432714814815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45986.432714814815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45986.432714814815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45986.432714814815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45986.432714814815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45986.432714814815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45986.432714814815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45986.432714814815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45986.432714814815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45986.432714814815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45986.432714814815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45986.432714814815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45986.432714814815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45986.432714814815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45986.432714814815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45986.432714814815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45986.432714814815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45986.432714814815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45986.432714814815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45986.432714814815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45986.432714814815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45986.432714814815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45986.432714814815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45986.432714814815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45986.432714814815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45986.432714814815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45986.432714814815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45986.432714814815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45986.432714814815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45986.432714814815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45986.432714814815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45986.432714814815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45986.432714814815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45986.432714814815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45986.432714814815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45986.432714814815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45986.432714814815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45986.432714814815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45986.432714814815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45986.432714814815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45986.432714814815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45986.432714814815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45986.432714814815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45986.432714814815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45986.432714814815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45986.432714814815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45986.432714814815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45986.432714814815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45986.432714814815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45986.432714814815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45986.432714814815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45986.432714814815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45986.432714814815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45986.432714814815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45986.432714814815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45986.432714814815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45986.432714814815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45986.432714814815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45986.432714814815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45986.432714814815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45986.432714814815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45986.432714814815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45986.432714814815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45986.432714814815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45986.432714814815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45986.432714814815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45986.432714814815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45986.432714814815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45986.432714814815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45986.432714814815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45986.432714814815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45986.432714814815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45986.432714814815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45986.432714814815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45986.432714814815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45986.432714814815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45986.432714814815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45986.432714814815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45986.432714814815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45986.432714814815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45986.432714814815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45986.432714814815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45986.432714814815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45986.432714814815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45986.432714814815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45986.432714814815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45986.432714814815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45986.432714814815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45986.432714814815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45986.432714814815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45986.432714814815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45986.432714814815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45986.432714814815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45986.432714814815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45986.432714814815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45986.432714814815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45986.432714814815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45986.432714814815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45986.432714814815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45986.432714814815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45986.432714814815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45986.432714814815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45986.432714814815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45986.432714814815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45986.432714814815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45986.432714814815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45986.432714814815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45986.432714814815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45986.432714814815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45986.432714814815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45986.432714814815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45986.432714814815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45986.432714814815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45986.432714814815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45986.432714814815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45986.432714814815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45986.432714814815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45986.432714814815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45986.432714814815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45986.432714814815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45986.432714814815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45986.432714814815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45986.432714814815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45986.432714814815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45986.432714814815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45986.432714814815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45986.432714814815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45986.432714814815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45986.432714814815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45986.432714814815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45986.432714814815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45986.432714814815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45986.432714814815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45986.432714814815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45986.432714814815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45986.432714814815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45986.432714814815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45986.432714814815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45986.432714814815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45986.432714814815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45986.432714814815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45986.432714814815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45986.432714814815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45986.432714814815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45986.432714814815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45986.432714814815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45986.432714814815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45986.432714814815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45986.432714814815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45986.432714814815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45986.432714814815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45986.432714814815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45986.432714814815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45986.432714814815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45986.432714814815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45986.432714814815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45986.432714814815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45986.432714814815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45986.432714814815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45986.432714814815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45986.432714814815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45986.432714814815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45986.432714814815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45986.432714814815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45986.432714814815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45986.432714814815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45986.432714814815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45986.432714814815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45986.432714814815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45986.432714814815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45986.432714814815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45986.432714814815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45986.432714814815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45986.432714814815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45986.432714814815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45986.432714814815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45986.432714814815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45986.432714814815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45986.432714814815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45986.432714814815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45986.432714814815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45986.432714814815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45986.432714814815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45986.432714814815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45986.432714814815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45986.432714814815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45986.432714814815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45986.432714814815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45986.432714814815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45986.432714814815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45986.432714814815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45986.432714814815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45986.432714814815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45986.432714814815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45986.432714814815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45986.432714814815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45986.432714814815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45986.432714814815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45986.432714814815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45986.432714814815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45986.432714814815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45986.432714814815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45986.432714814815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45986.432714814815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45986.432714814815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45986.432714814815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45986.432714814815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45986.432714814815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45986.432714814815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45986.432714814815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45986.432714814815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45986.432714814815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45986.432714814815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45986.432714814815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45986.432714814815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45986.432714814815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45986.432714814815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45986.432714814815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45986.432714814815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45986.432714814815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45986.432714814815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45986.432714814815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45986.432714814815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45986.432714814815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45986.432714814815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45986.432714814815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45986.432714814815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45986.432714814815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45986.432714814815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45986.432714814815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45986.432714814815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45986.432714814815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45986.432714814815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45986.432714814815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45986.432714814815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45986.432714814815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45986.432714814815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45986.432714814815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45986.432714814815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45986.432714814815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45986.432714814815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45986.432714814815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45986.432714814815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45986.432714814815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45986.432714814815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45986.432714814815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45986.432714814815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45986.432714814815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45986.432714814815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45986.432714814815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45986.432714814815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45986.432714814815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45986.432714814815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45986.432714814815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45986.432714814815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45986.432714814815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45986.432714814815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45986.432714814815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45986.432714814815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45986.432714814815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45986.432714814815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45986.432714814815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45986.432714814815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45986.432714814815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45986.432714814815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45986.432714814815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45986.432714814815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45986.432714814815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45986.432714814815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45986.432714814815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45986.432714814815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45986.432714814815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45986.432714814815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45986.432714814815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45986.432714814815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45986.432714814815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45986.432714814815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45986.432714814815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45986.432714814815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45986.432714814815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45986.432714814815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45986.432714814815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45986.432714814815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45986.432714814815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45986.432714814815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45986.432714814815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45986.432714814815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45986.432714814815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45986.432714814815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45986.432714814815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45986.432714814815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45986.432714814815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45986.432714814815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45986.432714814815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45986.432714814815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45986.432714814815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45986.432714814815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45986.432714814815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45986.432714814815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45986.432714814815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45986.432714814815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45986.432714814815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45986.432714814815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45986.432714814815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45986.432714814815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45986.432714814815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45986.432714814815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45986.432714814815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45986.432714814815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45986.432714814815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45986.432714814815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45986.432714814815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45986.432714814815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45986.432714814815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45986.432714814815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45986.432714814815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45986.432714814815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45986.432714814815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45986.432714814815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45986.432714814815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45986.432714814815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45986.432714814815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45986.432714814815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45986.432714814815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45986.432714814815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45986.432714814815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45986.432714814815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45986.432714814815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45986.432714814815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45986.432714814815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45986.432714814815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45986.432714814815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45986.432714814815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45986.432714814815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45986.432714814815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45986.432714814815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45986.432714814815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45986.432714814815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45986.432714814815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45986.432714814815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45986.432714814815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45986.432714814815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45986.432714814815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45986.432714814815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45986.432714814815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45986.432714814815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45986.432714814815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45986.432714814815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45986.432714814815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45986.432714814815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45986.432714814815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45986.432714814815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45986.432714814815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45986.432714814815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45986.432714814815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45986.432714814815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45986.432714814815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45986.432714814815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45986.432714814815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45986.432714814815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45986.432714814815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45986.432714814815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45986.432714814815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45986.432714814815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45986.432714814815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45986.432714814815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45986.432714814815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45986.432714814815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45986.432714814815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45986.432714814815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45986.432714814815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45986.432714814815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45986.432714814815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45986.432714814815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45986.432714814815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45986.432714814815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45986.432714814815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45986.432714814815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45986.432714814815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45986.432714814815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45986.432714814815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45986.432714814815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45986.432714814815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45986.432714814815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45986.432714814815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45986.432714814815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45986.432714814815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45986.432714814815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45986.432714814815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45986.432714814815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45986.432714814815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45986.432714814815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45986.432714814815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45986.432714814815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45986.432714814815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45986.432714814815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45986.432714814815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45986.432714814815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45986.432714814815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45986.432714814815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45986.432714814815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45986.432714814815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45986.432714814815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45986.432714814815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45986.432714814815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45986.432714814815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45986.432714814815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45986.432714814815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45986.432714814815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45986.432714814815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45986.432714814815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45986.432714814815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45986.432714814815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45986.432714814815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45986.432714814815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45986.432714814815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45986.432714814815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45986.432714814815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45986.432714814815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45986.432714814815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45986.432714814815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45986.432714814815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45986.432714814815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45986.432714814815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45986.432714814815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45986.432714814815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45986.432714814815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45986.432714814815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45986.432714814815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45986.432714814815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45986.432714814815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45986.432714814815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45986.432714814815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45986.432714814815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45986.432714814815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45986.432714814815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45986.432714814815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45986.432714814815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45986.432714814815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45986.432714814815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45986.432714814815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45986.432714814815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45986.432714814815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45986.432714814815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45986.432714814815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45986.432714814815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45986.432714814815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45986.432714814815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45986.432714814815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45986.432714814815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45986.432714814815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45986.432714814815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45986.432714814815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45986.432714814815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45986.432714814815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45986.432714814815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45986.432714814815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45986.432714814815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45986.432714814815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6"/>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282.95199710648012</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5</v>
      </c>
      <c r="D3" s="91" t="s">
        <v>29494</v>
      </c>
      <c r="E3" s="94" t="s">
        <v>39021</v>
      </c>
      <c r="F3" s="95">
        <v>45986.372442129628</v>
      </c>
      <c r="G3" s="96">
        <f t="shared" ref="G3:G64" ca="1" si="0">IFERROR(NOW()-F3,"")</f>
        <v>6.0272569447988644E-2</v>
      </c>
      <c r="H3" s="95">
        <v>45986.361284722225</v>
      </c>
      <c r="I3" s="113" t="str">
        <f>IFERROR(VLOOKUP(D3,DB!A:F,6,0),"")</f>
        <v>SCECO</v>
      </c>
      <c r="J3" s="113" t="str">
        <f>IFERROR(VLOOKUP(D3,DB!A:G,7,0),"")</f>
        <v>Weak</v>
      </c>
      <c r="K3" s="97" t="s">
        <v>39115</v>
      </c>
      <c r="L3" s="91" t="str">
        <f>IFERROR(VLOOKUP(D3,DB!A:I,9,0),"")</f>
        <v>Latis</v>
      </c>
    </row>
    <row r="4" spans="1:16" ht="15" customHeight="1">
      <c r="A4" s="113" t="s">
        <v>39116</v>
      </c>
      <c r="B4" s="113" t="str">
        <f>IFERROR(VLOOKUP(D4,DB!A:K,11,0),"")</f>
        <v>R4</v>
      </c>
      <c r="C4" s="93">
        <v>4</v>
      </c>
      <c r="D4" s="91" t="s">
        <v>30486</v>
      </c>
      <c r="E4" s="94" t="s">
        <v>39021</v>
      </c>
      <c r="F4" s="95">
        <v>45986.378113425926</v>
      </c>
      <c r="G4" s="96">
        <f t="shared" ca="1" si="0"/>
        <v>5.460127315018326E-2</v>
      </c>
      <c r="H4" s="95">
        <v>45986.372071759259</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ca="1" si="0"/>
        <v>45986.432714699076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45986.432714699076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45986.432714699076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45986.432714699076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45986.432714699076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45986.432714699076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45986.432714699076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45986.432714699076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45986.432714699076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45986.432714699076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45986.432714699076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45986.432714699076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45986.432714699076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45986.432714699076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45986.432714699076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45986.432714699076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45986.432714699076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45986.432714699076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45986.432714699076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45986.432714699076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45986.432714699076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45986.432714699076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45986.432714699076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45986.432714699076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45986.432714699076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45986.432714699076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45986.432714699076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45986.432714699076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45986.432714699076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45986.432714699076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45986.432714699076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45986.432714699076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45986.432714699076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45986.432714699076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45986.432714699076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45986.432714699076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45986.432714699076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45986.432714699076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45986.432714699076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45986.432714699076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45986.432714699076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45986.432714699076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45986.432714699076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45986.432714699076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45986.432714699076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45986.432714699076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45986.432714699076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45986.432714699076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45986.432714699076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45986.432714699076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45986.432714699076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45986.432714699076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45986.432714699076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45986.432714699076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45986.432714699076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45986.432714699076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45986.432714699076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45986.432714699076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45986.432714699076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45986.432714699076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1">IFERROR(NOW()-F65,"")</f>
        <v>45986.432714699076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45986.432714699076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45986.432714699076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45986.432714699076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45986.432714699076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45986.432714699076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45986.432714699076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45986.432714699076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45986.432714699076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45986.432714699076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45986.432714699076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45986.432714699076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45986.432714699076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45986.432714699076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45986.432714699076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45986.432714699076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45986.432714699076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45986.432714699076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45986.432714699076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45986.432714699076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45986.432714699076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45986.432714699076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45986.432714699076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45986.432714699076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45986.432714699076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45986.432714699076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45986.432714699076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45986.432714699076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45986.432714699076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45986.432714699076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45986.432714699076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45986.432714699076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45986.432714699076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45986.432714699076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45986.432714699076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45986.432714699076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45986.432714699076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45986.432714699076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45986.432714699076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45986.432714699076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45986.432714699076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45986.432714699076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45986.432714699076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45986.432714699076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45986.432714699076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45986.432714699076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45986.432714699076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45986.432714699076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45986.432714699076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45986.432714699076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45986.432714699076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45986.432714699076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45986.432714699076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45986.432714699076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45986.432714699076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45986.432714699076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45986.432714699076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45986.432714699076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45986.432714699076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45986.432714699076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45986.432714699076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45986.432714699076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45986.432714699076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45986.432714699076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2">IFERROR(NOW()-F129,"")</f>
        <v>45986.432714699076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45986.432714699076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45986.432714699076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45986.432714699076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45986.432714699076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45986.432714699076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45986.432714699076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45986.432714699076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45986.432714699076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45986.432714699076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45986.432714699076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45986.432714699076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45986.432714699076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45986.432714699076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45986.432714699076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45986.432714699076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45986.432714699076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45986.432714699076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45986.432714699076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45986.432714699076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45986.432714699076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45986.432714699076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45986.432714699076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45986.432714699076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45986.432714699076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45986.432714699076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45986.432714699076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45986.432714699076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45986.432714699076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45986.432714699076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45986.432714699076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45986.432714699076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45986.432714699076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45986.432714699076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45986.432714699076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45986.432714699076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45986.432714699076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45986.432714699076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45986.432714699076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45986.432714699076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45986.432714699076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45986.432714699076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45986.432714699076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45986.432714699076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45986.432714699076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45986.432714699076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45986.432714699076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45986.432714699076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45986.432714699076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45986.432714699076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45986.432714699076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45986.432714699076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45986.432714699076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45986.432714699076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45986.432714699076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45986.432714699076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45986.432714699076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45986.432714699076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45986.432714699076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45986.432714699076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45986.432714699076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45986.432714699076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45986.432714699076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45986.432714699076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3">IFERROR(NOW()-F193,"")</f>
        <v>45986.432714699076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45986.432714699076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45986.432714699076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45986.432714699076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45986.432714699076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45986.432714699076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45986.432714699076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45986.432714699076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45986.432714699076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45986.432714699076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45986.432714699076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45986.432714699076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45986.432714699076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45986.432714699076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45986.432714699076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45986.432714699076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45986.432714699076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45986.432714699076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45986.432714699076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45986.432714699076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45986.432714699076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45986.432714699076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45986.432714699076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45986.432714699076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45986.432714699076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45986.432714699076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45986.432714699076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45986.432714699076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45986.432714699076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45986.432714699076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45986.432714699076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45986.432714699076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45986.432714699076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45986.432714699076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45986.432714699076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45986.432714699076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45986.432714699076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45986.432714699076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45986.432714699076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45986.432714699076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45986.432714699076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45986.432714699076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45986.432714699076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45986.432714699076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45986.432714699076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45986.432714699076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45986.432714699076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45986.432714699076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45986.432714699076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45986.432714699076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45986.432714699076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45986.432714699076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45986.432714699076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45986.432714699076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45986.432714699076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45986.432714699076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45986.432714699076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45986.432714699076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45986.432714699076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45986.432714699076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45986.432714699076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45986.432714699076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45986.432714699076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45986.432714699076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4">IFERROR(NOW()-F257,"")</f>
        <v>45986.432714699076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45986.432714699076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45986.432714699076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45986.432714699076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45986.432714699076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45986.432714699076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45986.432714699076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45986.432714699076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45986.432714699076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45986.432714699076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45986.432714699076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45986.432714699076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45986.432714699076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45986.432714699076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45986.432714699076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45986.432714699076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45986.432714699076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45986.432714699076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45986.432714699076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45986.432714699076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45986.432714699076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45986.432714699076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45986.432714699076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45986.432714699076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45986.432714699076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45986.432714699076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45986.432714699076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45986.432714699076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45986.432714699076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45986.432714699076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45986.432714699076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45986.432714699076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45986.432714699076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45986.432714699076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45986.432714699076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45986.432714699076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45986.432714699076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45986.432714699076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45986.432714699076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45986.432714699076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45986.432714699076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45986.432714699076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45986.432714699076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45986.432714699076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45986.432714699076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45986.432714699076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45986.432714699076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45986.432714699076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45986.432714699076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45986.432714699076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45986.432714699076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45986.432714699076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45986.432714699076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45986.432714699076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45986.432714699076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45986.432714699076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45986.432714699076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45986.432714699076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45986.432714699076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45986.432714699076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45986.432714699076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45986.432714699076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45986.432714699076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45986.432714699076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66" ca="1" si="5">IFERROR(NOW()-F321,"")</f>
        <v>45986.432714699076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45986.432714699076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45986.432714699076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45986.432714699076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45986.432714699076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45986.432714699076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45986.432714699076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45986.432714699076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45986.432714699076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45986.432714699076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45986.432714699076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45986.432714699076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45986.432714699076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45986.432714699076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45986.432714699076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45986.432714699076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45986.432714699076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45986.432714699076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45986.432714699076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45986.432714699076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45986.432714699076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45986.432714699076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45986.432714699076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45986.432714699076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45986.432714699076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45986.432714699076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45986.432714699076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45986.432714699076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45986.432714699076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45986.432714699076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45986.432714699076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45986.432714699076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45986.432714699076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45986.432714699076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45986.432714699076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45986.432714699076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45986.432714699076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45986.432714699076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45986.432714699076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45986.432714699076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45986.432714699076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45986.432714699076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45986.432714699076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45986.432714699076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45986.432714699076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45986.432714699076</v>
      </c>
      <c r="H366" s="95"/>
      <c r="I366" s="113" t="str">
        <f>IFERROR(VLOOKUP(D366,DB!A:F,6,0),"")</f>
        <v/>
      </c>
      <c r="J366" s="113" t="str">
        <f>IFERROR(VLOOKUP(D366,DB!A:G,7,0),"")</f>
        <v/>
      </c>
      <c r="K366" s="97"/>
      <c r="L366" s="91" t="str">
        <f>IFERROR(VLOOKUP(D366,DB!A:I,9,0),"")</f>
        <v/>
      </c>
    </row>
  </sheetData>
  <dataValidations count="2">
    <dataValidation allowBlank="1" showInputMessage="1" showErrorMessage="1" sqref="E1" xr:uid="{A4F81451-56CC-4543-9497-104C4E44EE4B}"/>
    <dataValidation type="list" allowBlank="1" showInputMessage="1" showErrorMessage="1" sqref="E2:E3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94.600654629626661</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39100</v>
      </c>
      <c r="F3" s="38">
        <v>45926.188877314817</v>
      </c>
      <c r="G3" s="108">
        <f t="shared" ref="G3" ca="1" si="0">IFERROR(NOW()-F3,"")</f>
        <v>60.243837499998335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39100</v>
      </c>
      <c r="F4" s="110">
        <v>45948.661111111112</v>
      </c>
      <c r="G4" s="111">
        <f t="shared" ref="G4" ca="1" si="1">IFERROR(NOW()-F4,"")</f>
        <v>37.771603703702567</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5.0594160879627452</v>
      </c>
      <c r="H5" s="122">
        <v>45981.360798611109</v>
      </c>
      <c r="I5" s="109" t="str">
        <f>IFERROR(VLOOKUP(D5,DB!A:F,6,0),"")</f>
        <v>SCECO</v>
      </c>
      <c r="J5" s="109" t="str">
        <f>IFERROR(VLOOKUP(D5,DB!A:G,7,0),"")</f>
        <v>Dead</v>
      </c>
      <c r="K5" s="109" t="s">
        <v>39125</v>
      </c>
      <c r="L5" s="109" t="str">
        <f>IFERROR(VLOOKUP(D5,DB!A:I,9,0),"")</f>
        <v>Latis</v>
      </c>
    </row>
    <row r="6" spans="1:13">
      <c r="A6" s="109" t="s">
        <v>39126</v>
      </c>
      <c r="B6" s="109" t="str">
        <f>IFERROR(VLOOKUP(D6,DB!A:K,11,0),"")</f>
        <v>R5</v>
      </c>
      <c r="C6" s="109">
        <v>1</v>
      </c>
      <c r="D6" s="109" t="s">
        <v>35154</v>
      </c>
      <c r="E6" s="109" t="s">
        <v>39021</v>
      </c>
      <c r="F6" s="122">
        <v>45986.359537037039</v>
      </c>
      <c r="G6" s="111">
        <f ca="1">IFERROR(NOW()-F6,"")</f>
        <v>7.3177662037778646E-2</v>
      </c>
      <c r="H6" s="122">
        <v>45986.353576388887</v>
      </c>
      <c r="I6" s="109" t="str">
        <f>IFERROR(VLOOKUP(D6,DB!A:F,6,0),"")</f>
        <v>Generator-SG</v>
      </c>
      <c r="J6" s="109" t="str">
        <f>IFERROR(VLOOKUP(D6,DB!A:G,7,0),"")</f>
        <v>Dead</v>
      </c>
      <c r="K6" s="109" t="s">
        <v>39127</v>
      </c>
      <c r="L6" s="109" t="str">
        <f>IFERROR(VLOOKUP(D6,DB!A:I,9,0),"")</f>
        <v>Latis</v>
      </c>
    </row>
    <row r="7" spans="1:13">
      <c r="A7" s="109" t="s">
        <v>39128</v>
      </c>
      <c r="B7" s="109" t="str">
        <f>IFERROR(VLOOKUP(D7,DB!A:K,11,0),"")</f>
        <v>R5</v>
      </c>
      <c r="C7" s="109">
        <v>1</v>
      </c>
      <c r="D7" s="109" t="s">
        <v>38248</v>
      </c>
      <c r="E7" s="109" t="s">
        <v>39021</v>
      </c>
      <c r="F7" s="122">
        <v>45986.391886574071</v>
      </c>
      <c r="G7" s="111">
        <f ca="1">IFERROR(NOW()-F7,"")</f>
        <v>4.0828125005646143E-2</v>
      </c>
      <c r="H7" s="122">
        <v>45986.386099537034</v>
      </c>
      <c r="I7" s="109" t="str">
        <f>IFERROR(VLOOKUP(D7,DB!A:F,6,0),"")</f>
        <v>SCECO</v>
      </c>
      <c r="J7" s="109" t="str">
        <f>IFERROR(VLOOKUP(D7,DB!A:G,7,0),"")</f>
        <v>Haj Removal</v>
      </c>
      <c r="K7" s="109" t="s">
        <v>39129</v>
      </c>
      <c r="L7" s="109" t="str">
        <f>IFERROR(VLOOKUP(D7,DB!A:I,9,0),"")</f>
        <v>Latis</v>
      </c>
    </row>
    <row r="8" spans="1:13">
      <c r="A8" s="109" t="s">
        <v>39130</v>
      </c>
      <c r="B8" s="109" t="str">
        <f>IFERROR(VLOOKUP(D8,DB!A:K,11,0),"")</f>
        <v>R5</v>
      </c>
      <c r="C8" s="109">
        <v>2</v>
      </c>
      <c r="D8" s="109" t="s">
        <v>38236</v>
      </c>
      <c r="E8" s="109" t="s">
        <v>39100</v>
      </c>
      <c r="F8" s="122">
        <v>45986.401319444441</v>
      </c>
      <c r="G8" s="111">
        <f ca="1">IFERROR(NOW()-F8,"")</f>
        <v>3.1395254634844605E-2</v>
      </c>
      <c r="H8" s="122">
        <v>45986.390798611108</v>
      </c>
      <c r="I8" s="109" t="str">
        <f>IFERROR(VLOOKUP(D8,DB!A:F,6,0),"")</f>
        <v>SCECO</v>
      </c>
      <c r="J8" s="109" t="str">
        <f>IFERROR(VLOOKUP(D8,DB!A:G,7,0),"")</f>
        <v>Haj Removal</v>
      </c>
      <c r="K8" s="109" t="s">
        <v>39129</v>
      </c>
      <c r="L8" s="109" t="str">
        <f>IFERROR(VLOOKUP(D8,DB!A:I,9,0),"")</f>
        <v>Latis</v>
      </c>
    </row>
    <row r="9" spans="1:13">
      <c r="A9" s="109"/>
      <c r="B9" s="109" t="str">
        <f>IFERROR(VLOOKUP(D9,DB!A:K,11,0),"")</f>
        <v/>
      </c>
      <c r="C9" s="109"/>
      <c r="D9"/>
      <c r="E9" s="109"/>
      <c r="F9" s="109"/>
      <c r="G9" s="111">
        <f ca="1">IFERROR(NOW()-F9,"")</f>
        <v>45986.432714699076</v>
      </c>
      <c r="H9" s="109"/>
      <c r="I9" s="109" t="str">
        <f>IFERROR(VLOOKUP(D9,DB!A:F,6,0),"")</f>
        <v/>
      </c>
      <c r="J9" s="109" t="str">
        <f>IFERROR(VLOOKUP(D9,DB!A:G,7,0),"")</f>
        <v/>
      </c>
      <c r="K9" s="109"/>
      <c r="L9" s="109" t="str">
        <f>IFERROR(VLOOKUP(D9,DB!A:I,9,0),"")</f>
        <v/>
      </c>
    </row>
    <row r="10" spans="1:13">
      <c r="A10" s="109"/>
      <c r="B10" s="109" t="str">
        <f>IFERROR(VLOOKUP(D10,DB!A:K,11,0),"")</f>
        <v>R5</v>
      </c>
      <c r="C10" s="109"/>
      <c r="D10" s="135" t="s">
        <v>33497</v>
      </c>
      <c r="E10" s="109"/>
      <c r="F10" s="109"/>
      <c r="G10" s="111">
        <f ca="1">IFERROR(NOW()-F10,"")</f>
        <v>45986.432714699076</v>
      </c>
      <c r="H10" s="109"/>
      <c r="I10" s="109" t="str">
        <f>IFERROR(VLOOKUP(D10,DB!A:F,6,0),"")</f>
        <v>Generator-SG</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45986.432714699076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45986.432714699076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45986.432714699076</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45986.432714699076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45986.432714699076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45986.432714699076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45986.432714699076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45986.432714699076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45986.432714699076</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45986.432714699076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45986.432714699076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45986.432714699076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45986.432714699076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45986.432714699076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45986.432714699076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45986.432714699076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45986.432714699076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45986.432714699076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45986.432714699076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45986.432714699076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45986.432714699076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45986.432714699076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45986.432714699076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45986.432714699076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45986.432714699076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45986.432714699076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45986.432714699076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45986.432714699076</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45986.432714699076</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45986.432714699076</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45986.432714699076</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45986.432714699076</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45986.432714699076</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45986.432714699076</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45986.432714699076</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45986.432714699076</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45986.432714699076</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1"/>
  <sheetViews>
    <sheetView workbookViewId="0">
      <selection activeCell="K10" sqref="K10"/>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c r="B2" s="137"/>
      <c r="C2" s="138"/>
      <c r="D2" s="137"/>
      <c r="E2" s="109"/>
      <c r="F2" s="139"/>
      <c r="G2" s="75"/>
      <c r="H2" s="139"/>
      <c r="I2" s="137"/>
      <c r="J2" s="137"/>
      <c r="K2" s="140"/>
      <c r="L2" s="141"/>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39131</v>
      </c>
      <c r="B3" s="137" t="str">
        <f>IFERROR(VLOOKUP(D3,DB!A:K,11,0),"")</f>
        <v>R6</v>
      </c>
      <c r="C3" s="138">
        <v>1</v>
      </c>
      <c r="D3" s="137" t="s">
        <v>34952</v>
      </c>
      <c r="E3" s="109" t="s">
        <v>39021</v>
      </c>
      <c r="F3" s="139">
        <v>45986.407465277778</v>
      </c>
      <c r="G3" s="75">
        <f ca="1">IFERROR(NOW()-F3,"-")</f>
        <v>2.5249421298212837E-2</v>
      </c>
      <c r="H3" s="139">
        <v>45986.413414351853</v>
      </c>
      <c r="I3" s="137" t="str">
        <f>IFERROR(VLOOKUP(D3,DB!A:F,6,0),"")</f>
        <v>SCECO</v>
      </c>
      <c r="J3" s="137" t="str">
        <f>IFERROR(VLOOKUP(D3,DB!A:G,7,0),"")</f>
        <v>Good</v>
      </c>
      <c r="K3" s="140" t="s">
        <v>39132</v>
      </c>
      <c r="L3" s="141"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36"/>
      <c r="B4" s="137" t="str">
        <f>IFERROR(VLOOKUP(D4,DB!A:K,11,0),"")</f>
        <v/>
      </c>
      <c r="C4" s="138"/>
      <c r="D4" s="137"/>
      <c r="E4" s="109"/>
      <c r="F4" s="139"/>
      <c r="G4" s="75">
        <f ca="1">IFERROR(NOW()-F4,"-")</f>
        <v>45986.432714699076</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45986.432714699076</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45986.432714699076</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45986.432714699076</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45986.432714699076</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45986.432714699076</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45986.432714699076</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45986.432714699076</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45986.432714699076</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45986.432714699076</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45986.432714699076</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5"/>
      <c r="E15" s="109"/>
      <c r="F15" s="139"/>
      <c r="G15" s="75">
        <f ca="1">IFERROR(NOW()-F15,"-")</f>
        <v>45986.432714699076</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45986.432714699076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45986.432714699076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45986.432714699076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45986.432714699076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45986.432714699076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45986.432714699076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5"/>
      <c r="E22" s="109"/>
      <c r="F22" s="139"/>
      <c r="G22" s="75">
        <f ca="1">IFERROR(NOW()-F22,"-")</f>
        <v>45986.432714699076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45986.432714699076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45986.432714699076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45986.432714699076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45986.432714699076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45986.432714699076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45986.432714699076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5"/>
      <c r="E29" s="109"/>
      <c r="F29" s="139"/>
      <c r="G29" s="75">
        <f ca="1">IFERROR(NOW()-F29,"-")</f>
        <v>45986.432714699076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45986.432714699076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45986.432714699076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45986.432714699076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45986.432714699076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45986.432714699076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45986.432714699076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5"/>
      <c r="E36" s="109"/>
      <c r="F36" s="139"/>
      <c r="G36" s="75">
        <f ca="1">IFERROR(NOW()-F36,"-")</f>
        <v>45986.432714699076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45986.432714699076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45986.432714699076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45986.432714699076</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45986.432714699076</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45986.432714699076</v>
      </c>
      <c r="H41" s="139"/>
      <c r="I41" s="137" t="str">
        <f>IFERROR(VLOOKUP(D41,DB!A:F,6,0),"")</f>
        <v/>
      </c>
      <c r="J41" s="137" t="str">
        <f>IFERROR(VLOOKUP(D41,DB!A:G,7,0),"")</f>
        <v/>
      </c>
      <c r="K41" s="140"/>
      <c r="L41" s="141"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2025-11-25T07:24:58Z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