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899" documentId="13_ncr:1_{F6CB121F-512D-4AA6-A0C1-0FB36C537598}" xr6:coauthVersionLast="47" xr6:coauthVersionMax="47" xr10:uidLastSave="{1576983E-401E-4E2E-9C01-7239A225DE5C}"/>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9" i="1" l="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5" i="5"/>
  <c r="B6" i="5"/>
  <c r="B7" i="5"/>
  <c r="B8" i="5"/>
  <c r="B9" i="5"/>
  <c r="B10" i="5"/>
  <c r="B11" i="5"/>
  <c r="B12" i="5"/>
  <c r="B13" i="5"/>
  <c r="B14" i="5"/>
  <c r="B15" i="5"/>
  <c r="B16" i="5"/>
  <c r="B17" i="5"/>
  <c r="B18" i="5"/>
  <c r="B19" i="5"/>
  <c r="B20" i="5"/>
  <c r="B21" i="5"/>
  <c r="B22" i="5"/>
  <c r="B23" i="5"/>
  <c r="B24" i="5"/>
  <c r="B25" i="5"/>
  <c r="B26" i="5"/>
  <c r="B27" i="5"/>
  <c r="B28" i="5"/>
  <c r="B29" i="5"/>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 i="5"/>
  <c r="G4" i="5"/>
  <c r="I4" i="5"/>
  <c r="J4" i="5"/>
  <c r="L4" i="5"/>
  <c r="L3" i="1"/>
  <c r="L4" i="1"/>
  <c r="L5" i="1"/>
  <c r="L6" i="1"/>
  <c r="L7" i="1"/>
  <c r="L8" i="1"/>
  <c r="J3" i="1"/>
  <c r="J4" i="1"/>
  <c r="J5" i="1"/>
  <c r="J6" i="1"/>
  <c r="J7" i="1"/>
  <c r="J8" i="1"/>
  <c r="I3" i="1"/>
  <c r="I4" i="1"/>
  <c r="I5" i="1"/>
  <c r="I6" i="1"/>
  <c r="I7" i="1"/>
  <c r="I8" i="1"/>
  <c r="G3" i="1"/>
  <c r="G4" i="1"/>
  <c r="G5" i="1"/>
  <c r="G6" i="1"/>
  <c r="G7" i="1"/>
  <c r="G8" i="1"/>
  <c r="B3" i="1"/>
  <c r="B4" i="1"/>
  <c r="B5" i="1"/>
  <c r="B6" i="1"/>
  <c r="B7" i="1"/>
  <c r="B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<sst xmlns="http://schemas.openxmlformats.org/spreadsheetml/2006/main" count="180282" uniqueCount="39125">
  <si>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</si>
  <si>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</si>
  <si>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</si>
  <si>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</si>
  <si>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</si>
  <si>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</si>
  <si>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</si>
  <si>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</si>
  <si>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</si>
  <si>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</si>
  <si>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</si>
  <si>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</si>
  <si>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</si>
  <si>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</si>
  <si>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</si>
  <si>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</si>
  <si>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</si>
  <si>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</si>
  <si>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</si>
  <si>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</si>
  <si>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</si>
  <si>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</si>
  <si>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</si>
  <si>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</si>
  <si>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</si>
  <si>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</si>
  <si>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</si>
  <si>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</si>
  <si>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</si>
  <si>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</si>
  <si>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</si>
  <si>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</si>
  <si>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</si>
  <si>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</si>
  <si>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</si>
  <si>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</si>
  <si>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</si>
  <si>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</si>
  <si>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</si>
  <si>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</si>
  <si>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</si>
  <si>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</si>
  <si>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</si>
  <si>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</si>
  <si>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</si>
  <si>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</si>
  <si>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</si>
  <si>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</si>
  <si>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</si>
  <si>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</si>
  <si>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</si>
  <si>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</si>
  <si>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</si>
  <si>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</si>
  <si>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</si>
  <si>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</si>
  <si>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</si>
  <si>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</si>
  <si>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</si>
  <si>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</si>
  <si>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</si>
  <si>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</si>
  <si>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</si>
  <si>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</si>
  <si>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</si>
  <si>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</si>
  <si>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</si>
  <si>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</si>
  <si>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</si>
  <si>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</si>
  <si>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</si>
  <si>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</si>
  <si>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</si>
  <si>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</si>
  <si>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</si>
  <si>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</si>
  <si>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</si>
  <si>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</si>
  <si>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</si>
  <si>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</si>
  <si>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</si>
  <si>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</si>
  <si>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</si>
  <si>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</si>
  <si>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</si>
  <si>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</si>
  <si>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</si>
  <si>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</si>
  <si>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</si>
  <si>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</si>
  <si>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</si>
  <si>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</si>
  <si>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</si>
  <si>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</si>
  <si>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</si>
  <si>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</si>
  <si>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</si>
  <si>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</si>
  <si>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</si>
  <si>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</si>
  <si>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</si>
  <si>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</si>
  <si>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</si>
  <si>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</si>
  <si>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</si>
  <si>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</si>
  <si>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</si>
  <si>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</si>
  <si>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</si>
  <si>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</si>
  <si>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</si>
  <si>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</si>
  <si>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</si>
  <si>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</si>
  <si>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</si>
  <si>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</si>
  <si>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</si>
  <si>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</si>
  <si>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</si>
  <si>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</si>
  <si>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</si>
  <si>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</si>
  <si>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</si>
  <si>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</si>
  <si>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</si>
  <si>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</si>
  <si>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</si>
  <si>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</si>
  <si>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</si>
  <si>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</si>
  <si>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</si>
  <si>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</si>
  <si>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</si>
  <si>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</si>
  <si>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</si>
  <si>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</si>
  <si>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</si>
  <si>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</si>
  <si>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</si>
  <si>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</si>
  <si>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</si>
  <si>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</si>
  <si>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</si>
  <si>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</si>
  <si>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</si>
  <si>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</si>
  <si>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</si>
  <si>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</si>
  <si>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</si>
  <si>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</si>
  <si>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</si>
  <si>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</si>
  <si>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</si>
  <si>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</si>
  <si>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</si>
  <si>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</si>
  <si>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</si>
  <si>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</si>
  <si>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</si>
  <si>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</si>
  <si>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</si>
  <si>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</si>
  <si>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</si>
  <si>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</si>
  <si>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</si>
  <si>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</si>
  <si>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</si>
  <si>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</si>
  <si>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</si>
  <si>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</si>
  <si>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</si>
  <si>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</si>
  <si>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</si>
  <si>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</si>
  <si>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</si>
  <si>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</si>
  <si>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</si>
  <si>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</si>
  <si>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</si>
  <si>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</si>
  <si>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</si>
  <si>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</si>
  <si>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</si>
  <si>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</si>
  <si>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</si>
  <si>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</si>
  <si>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</si>
  <si>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</si>
  <si>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</si>
  <si>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</si>
  <si>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</si>
  <si>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</si>
  <si>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</si>
  <si>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</si>
  <si>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</si>
  <si>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</si>
  <si>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</si>
  <si>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</si>
  <si>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</si>
  <si>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</si>
  <si>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</si>
  <si>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</si>
  <si>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</si>
  <si>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</si>
  <si>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</si>
  <si>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</si>
  <si>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</si>
  <si>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</si>
  <si>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</si>
  <si>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</si>
  <si>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</si>
  <si>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</si>
  <si>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</si>
  <si>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</si>
  <si>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</si>
  <si>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</si>
  <si>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</si>
  <si>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</si>
  <si>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</si>
  <si>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</si>
  <si>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</si>
  <si>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</si>
  <si>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</si>
  <si>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</si>
  <si>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</si>
  <si>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</si>
  <si>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</si>
  <si>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</si>
  <si>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</si>
  <si>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</si>
  <si>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</si>
  <si>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</si>
  <si>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</si>
  <si>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</si>
  <si>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</si>
  <si>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</si>
  <si>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</si>
  <si>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</si>
  <si>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</si>
  <si>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</si>
  <si>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</si>
  <si>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</si>
  <si>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</si>
  <si>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</si>
  <si>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</si>
  <si>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</si>
  <si>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</si>
  <si>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</si>
  <si>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</si>
  <si>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</si>
  <si>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</si>
  <si>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</si>
  <si>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</si>
  <si>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</si>
  <si>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</si>
  <si>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</si>
  <si>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</si>
  <si>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</si>
  <si>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</si>
  <si>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</si>
  <si>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</si>
  <si>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</si>
  <si>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</si>
  <si>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</si>
  <si>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</si>
  <si>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</si>
  <si>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</si>
  <si>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</si>
  <si>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</si>
  <si>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</si>
  <si>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</si>
  <si>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</si>
  <si>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</si>
  <si>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</si>
  <si>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</si>
  <si>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</si>
  <si>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</si>
  <si>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</si>
  <si>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</si>
  <si>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</si>
  <si>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</si>
  <si>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</si>
  <si>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</si>
  <si>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</si>
  <si>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</si>
  <si>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</si>
  <si>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</si>
  <si>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</si>
  <si>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</si>
  <si>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</si>
  <si>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</si>
  <si>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</si>
  <si>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</si>
  <si>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</si>
  <si>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</si>
  <si>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</si>
  <si>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</si>
  <si>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</si>
  <si>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</si>
  <si>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</si>
  <si>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</si>
  <si>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</si>
  <si>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</si>
  <si>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</si>
  <si>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</si>
  <si>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</si>
  <si>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</si>
  <si>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</si>
  <si>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</si>
  <si>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</si>
  <si>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</si>
  <si>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</si>
  <si>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</si>
  <si>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</si>
  <si>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</si>
  <si>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</si>
  <si>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</si>
  <si>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</si>
  <si>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</si>
  <si>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</si>
  <si>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</si>
  <si>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</si>
  <si>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</si>
  <si>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</si>
  <si>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</si>
  <si>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</si>
  <si>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</si>
  <si>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</si>
  <si>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</si>
  <si>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</si>
  <si>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</si>
  <si>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</si>
  <si>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</si>
  <si>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</si>
  <si>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</si>
  <si>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</si>
  <si>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</si>
  <si>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</si>
  <si>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</si>
  <si>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</si>
  <si>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</si>
  <si>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</si>
  <si>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</si>
  <si>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</si>
  <si>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</si>
  <si>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</si>
  <si>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</si>
  <si>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</si>
  <si>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</si>
  <si>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</si>
  <si>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</si>
  <si>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</si>
  <si>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</si>
  <si>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</si>
  <si>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</si>
  <si>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</si>
  <si>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</si>
  <si>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</si>
  <si>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</si>
  <si>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</si>
  <si>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</si>
  <si>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</si>
  <si>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</si>
  <si>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</si>
  <si>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</si>
  <si>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</si>
  <si>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</si>
  <si>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</si>
  <si>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</si>
  <si>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</si>
  <si>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</si>
  <si>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</si>
  <si>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</si>
  <si>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</si>
  <si>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</si>
  <si>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</si>
  <si>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</si>
  <si>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</si>
  <si>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</si>
  <si>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</si>
  <si>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</si>
  <si>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</si>
  <si>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</si>
  <si>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</si>
  <si>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</si>
  <si>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</si>
  <si>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</si>
  <si>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</si>
  <si>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</si>
  <si>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</si>
  <si>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</si>
  <si>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</si>
  <si>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</si>
  <si>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</si>
  <si>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</si>
  <si>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</si>
  <si>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</si>
  <si>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</si>
  <si>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</si>
  <si>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</si>
  <si>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</si>
  <si>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</si>
  <si>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</si>
  <si>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</si>
  <si>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</si>
  <si>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</si>
  <si>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</si>
  <si>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</si>
  <si>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</si>
  <si>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</si>
  <si>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</si>
  <si>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</si>
  <si>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</si>
  <si>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</si>
  <si>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</si>
  <si>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</si>
  <si>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</si>
  <si>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</si>
  <si>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</si>
  <si>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</si>
  <si>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</si>
  <si>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</si>
  <si>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</si>
  <si>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</si>
  <si>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</si>
  <si>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</si>
  <si>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</si>
  <si>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</si>
  <si>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</si>
  <si>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</si>
  <si>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</si>
  <si>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</si>
  <si>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</si>
  <si>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</si>
  <si>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</si>
  <si>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</si>
  <si>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</si>
  <si>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</si>
  <si>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</si>
  <si>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</si>
  <si>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</si>
  <si>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</si>
  <si>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</si>
  <si>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</si>
  <si>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</si>
  <si>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</si>
  <si>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</si>
  <si>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</si>
  <si>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</si>
  <si>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</si>
  <si>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</si>
  <si>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</si>
  <si>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</si>
  <si>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</si>
  <si>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</si>
  <si>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</si>
  <si>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</si>
  <si>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</si>
  <si>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</si>
  <si>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</si>
  <si>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</si>
  <si>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</si>
  <si>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</si>
  <si>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</si>
  <si>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</si>
  <si>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</si>
  <si>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</si>
  <si>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</si>
  <si>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</si>
  <si>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</si>
  <si>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</si>
  <si>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</si>
  <si>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</si>
  <si>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</si>
  <si>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</si>
  <si>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</si>
  <si>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</si>
  <si>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</si>
  <si>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</si>
  <si>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</si>
  <si>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</si>
  <si>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</si>
  <si>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</si>
  <si>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</si>
  <si>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</si>
  <si>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</si>
  <si>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</si>
  <si>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</si>
  <si>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</si>
  <si>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</si>
  <si>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</si>
  <si>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</si>
  <si>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</si>
  <si>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</si>
  <si>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</si>
  <si>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</si>
  <si>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</si>
  <si>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</si>
  <si>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</si>
  <si>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</si>
  <si>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</si>
  <si>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</si>
  <si>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</si>
  <si>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</si>
  <si>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</si>
  <si>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</si>
  <si>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</si>
  <si>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</si>
  <si>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</si>
  <si>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</si>
  <si>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</si>
  <si>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</si>
  <si>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</si>
  <si>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</si>
  <si>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</si>
  <si>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</si>
  <si>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</si>
  <si>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</si>
  <si>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</si>
  <si>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</si>
  <si>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</si>
  <si>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</si>
  <si>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</si>
  <si>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</si>
  <si>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</si>
  <si>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</si>
  <si>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</si>
  <si>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</si>
  <si>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</si>
  <si>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</si>
  <si>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</si>
  <si>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</si>
  <si>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</si>
  <si>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</si>
  <si>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</si>
  <si>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</si>
  <si>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</si>
  <si>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</si>
  <si>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</si>
  <si>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</si>
  <si>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</si>
  <si>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</si>
  <si>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</si>
  <si>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</si>
  <si>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</si>
  <si>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</si>
  <si>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</si>
  <si>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</si>
  <si>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</si>
  <si>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</si>
  <si>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</si>
  <si>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</si>
  <si>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</si>
  <si>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</si>
  <si>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</si>
  <si>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</si>
  <si>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</si>
  <si>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</si>
  <si>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</si>
  <si>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</si>
  <si>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</si>
  <si>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</si>
  <si>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</si>
  <si>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</si>
  <si>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</si>
  <si>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</si>
  <si>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</si>
  <si>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</si>
  <si>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</si>
  <si>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</si>
  <si>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</si>
  <si>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</si>
  <si>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</si>
  <si>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</si>
  <si>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</si>
  <si>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</si>
  <si>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</si>
  <si>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</si>
  <si>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</si>
  <si>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</si>
  <si>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</si>
  <si>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</si>
  <si>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</si>
  <si>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</si>
  <si>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</si>
  <si>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</si>
  <si>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</si>
  <si>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</si>
  <si>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</si>
  <si>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</si>
  <si>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</si>
  <si>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</si>
  <si>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</si>
  <si>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</si>
  <si>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</si>
  <si>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</si>
  <si>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</si>
  <si>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</si>
  <si>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</si>
  <si>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</si>
  <si>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</si>
  <si>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</si>
  <si>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</si>
  <si>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</si>
  <si>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</si>
  <si>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</si>
  <si>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</si>
  <si>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</si>
  <si>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</si>
  <si>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</si>
  <si>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</si>
  <si>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</si>
  <si>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</si>
  <si>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</si>
  <si>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</si>
  <si>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</si>
  <si>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</si>
  <si>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</si>
  <si>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</si>
  <si>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</si>
  <si>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</si>
  <si>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</si>
  <si>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</si>
  <si>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</si>
  <si>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</si>
  <si>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</si>
  <si>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</si>
  <si>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</si>
  <si>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</si>
  <si>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</si>
  <si>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</si>
  <si>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</si>
  <si>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</si>
  <si>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</si>
  <si>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</si>
  <si>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</si>
  <si>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</si>
  <si>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</si>
  <si>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</si>
  <si>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</si>
  <si>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</si>
  <si>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</si>
  <si>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</si>
  <si>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</si>
  <si>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</si>
  <si>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</si>
  <si>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</si>
  <si>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</si>
  <si>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</si>
  <si>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</si>
  <si>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</si>
  <si>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</si>
  <si>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</si>
  <si>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</si>
  <si>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</si>
  <si>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</si>
  <si>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</si>
  <si>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</si>
  <si>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</si>
  <si>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</si>
  <si>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</si>
  <si>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</si>
  <si>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</si>
  <si>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</si>
  <si>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</si>
  <si>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</si>
  <si>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</si>
  <si>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</si>
  <si>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</si>
  <si>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</si>
  <si>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</si>
  <si>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</si>
  <si>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</si>
  <si>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</si>
  <si>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</si>
  <si>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</si>
  <si>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</si>
  <si>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</si>
  <si>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</si>
  <si>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</si>
  <si>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</si>
  <si>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</si>
  <si>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</si>
  <si>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</si>
  <si>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</si>
  <si>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</si>
  <si>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</si>
  <si>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</si>
  <si>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</si>
  <si>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</si>
  <si>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</si>
  <si>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</si>
  <si>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</si>
  <si>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</si>
  <si>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</si>
  <si>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</si>
  <si>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</si>
  <si>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</si>
  <si>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</si>
  <si>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</si>
  <si>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</si>
  <si>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</si>
  <si>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</si>
  <si>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</si>
  <si>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</si>
  <si>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</si>
  <si>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</si>
  <si>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</si>
  <si>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</si>
  <si>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</si>
  <si>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</si>
  <si>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</si>
  <si>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</si>
  <si>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</si>
  <si>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</si>
  <si>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</si>
  <si>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</si>
  <si>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</si>
  <si>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</si>
  <si>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</si>
  <si>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</si>
  <si>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</si>
  <si>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</si>
  <si>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</si>
  <si>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</si>
  <si>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</si>
  <si>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</si>
  <si>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</si>
  <si>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</si>
  <si>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</si>
  <si>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</si>
  <si>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</si>
  <si>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</si>
  <si>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</si>
  <si>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</si>
  <si>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</si>
  <si>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</si>
  <si>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</si>
  <si>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</si>
  <si>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</si>
  <si>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</si>
  <si>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</si>
  <si>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</si>
  <si>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</si>
  <si>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</si>
  <si>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</si>
  <si>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</si>
  <si>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</si>
  <si>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</si>
  <si>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</si>
  <si>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</si>
  <si>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</si>
  <si>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</si>
  <si>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</si>
  <si>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</si>
  <si>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</si>
  <si>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</si>
  <si>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</si>
  <si>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</si>
  <si>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</si>
  <si>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</si>
  <si>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</si>
  <si>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</si>
  <si>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</si>
  <si>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</si>
  <si>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</si>
  <si>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</si>
  <si>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</si>
  <si>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</si>
  <si>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</si>
  <si>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</si>
  <si>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</si>
  <si>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</si>
  <si>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</si>
  <si>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</si>
  <si>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</si>
  <si>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</si>
  <si>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</si>
  <si>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</si>
  <si>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</si>
  <si>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</si>
  <si>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</si>
  <si>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</si>
  <si>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</si>
  <si>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</si>
  <si>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</si>
  <si>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</si>
  <si>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</si>
  <si>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</si>
  <si>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</si>
  <si>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</si>
  <si>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</si>
  <si>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</si>
  <si>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</si>
  <si>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</si>
  <si>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</si>
  <si>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</si>
  <si>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</si>
  <si>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</si>
  <si>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</si>
  <si>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</si>
  <si>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</si>
  <si>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</si>
  <si>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</si>
  <si>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</si>
  <si>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</si>
  <si>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</si>
  <si>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</si>
  <si>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</si>
  <si>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</si>
  <si>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</si>
  <si>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</si>
  <si>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</si>
  <si>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</si>
  <si>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</si>
  <si>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</si>
  <si>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</si>
  <si>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</si>
  <si>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</si>
  <si>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</si>
  <si>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</si>
  <si>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</si>
  <si>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</si>
  <si>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</si>
  <si>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</si>
  <si>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</si>
  <si>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</si>
  <si>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</si>
  <si>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</si>
  <si>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</si>
  <si>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</si>
  <si>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</si>
  <si>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</si>
  <si>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</si>
  <si>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</si>
  <si>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</si>
  <si>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</si>
  <si>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</si>
  <si>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</si>
  <si>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</si>
  <si>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</si>
  <si>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</si>
  <si>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</si>
  <si>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</si>
  <si>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</si>
  <si>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</si>
  <si>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</si>
  <si>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</si>
  <si>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</si>
  <si>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</si>
  <si>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</si>
  <si>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</si>
  <si>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</si>
  <si>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</si>
  <si>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</si>
  <si>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</si>
  <si>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</si>
  <si>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</si>
  <si>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</si>
  <si>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</si>
  <si>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</si>
  <si>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</si>
  <si>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</si>
  <si>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</si>
  <si>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</si>
  <si>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</si>
  <si>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</si>
  <si>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</si>
  <si>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</si>
  <si>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</si>
  <si>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</si>
  <si>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</si>
  <si>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</si>
  <si>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</si>
  <si>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</si>
  <si>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</si>
  <si>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</si>
  <si>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</si>
  <si>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</si>
  <si>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</si>
  <si>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</si>
  <si>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</si>
  <si>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</si>
  <si>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</si>
  <si>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</si>
  <si>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</si>
  <si>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</si>
  <si>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</si>
  <si>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</si>
  <si>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</si>
  <si>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</si>
  <si>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</si>
  <si>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</si>
  <si>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</si>
  <si>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</si>
  <si>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</si>
  <si>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</si>
  <si>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</si>
  <si>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</si>
  <si>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</si>
  <si>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</si>
  <si>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</si>
  <si>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</si>
  <si>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</si>
  <si>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</si>
  <si>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</si>
  <si>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</si>
  <si>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</si>
  <si>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</si>
  <si>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</si>
  <si>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</si>
  <si>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</si>
  <si>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</si>
  <si>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</si>
  <si>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</si>
  <si>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</si>
  <si>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</si>
  <si>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</si>
  <si>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</si>
  <si>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</si>
  <si>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</si>
  <si>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</si>
  <si>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</si>
  <si>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</si>
  <si>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</si>
  <si>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</si>
  <si>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</si>
  <si>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</si>
  <si>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</si>
  <si>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</si>
  <si>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</si>
  <si>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</si>
  <si>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</si>
  <si>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</si>
  <si>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</si>
  <si>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</si>
  <si>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</si>
  <si>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</si>
  <si>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</si>
  <si>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</si>
  <si>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</si>
  <si>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</si>
  <si>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</si>
  <si>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</si>
  <si>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</si>
  <si>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</si>
  <si>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</si>
  <si>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</si>
  <si>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</si>
  <si>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</si>
  <si>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</si>
  <si>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</si>
  <si>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</si>
  <si>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</si>
  <si>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</si>
  <si>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</si>
  <si>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</si>
  <si>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</si>
  <si>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</si>
  <si>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</si>
  <si>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</si>
  <si>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</si>
  <si>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</si>
  <si>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</si>
  <si>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</si>
  <si>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</si>
  <si>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</si>
  <si>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</si>
  <si>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</si>
  <si>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</si>
  <si>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</si>
  <si>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</si>
  <si>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</si>
  <si>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</si>
  <si>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</si>
  <si>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</si>
  <si>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</si>
  <si>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</si>
  <si>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</si>
  <si>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</si>
  <si>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</si>
  <si>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</si>
  <si>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</si>
  <si>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</si>
  <si>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</si>
  <si>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</si>
  <si>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</si>
  <si>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</si>
  <si>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</si>
  <si>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</si>
  <si>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</si>
  <si>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</si>
  <si>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</si>
  <si>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</si>
  <si>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</si>
  <si>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</si>
  <si>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</si>
  <si>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</si>
  <si>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</si>
  <si>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</si>
  <si>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</si>
  <si>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</si>
  <si>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</si>
  <si>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</si>
  <si>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</si>
  <si>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</si>
  <si>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</si>
  <si>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</si>
  <si>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</si>
  <si>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</si>
  <si>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</si>
  <si>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</si>
  <si>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</si>
  <si>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</si>
  <si>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</si>
  <si>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</si>
  <si>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</si>
  <si>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</si>
  <si>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</si>
  <si>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</si>
  <si>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</si>
  <si>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</si>
  <si>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</si>
  <si>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</si>
  <si>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</si>
  <si>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</si>
  <si>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</si>
  <si>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</si>
  <si>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</si>
  <si>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</si>
  <si>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</si>
  <si>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</si>
  <si>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</si>
  <si>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</si>
  <si>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</si>
  <si>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</si>
  <si>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</si>
  <si>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</si>
  <si>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</si>
  <si>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</si>
  <si>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</si>
  <si>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</si>
  <si>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</si>
  <si>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</si>
  <si>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</si>
  <si>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</si>
  <si>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</si>
  <si>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</si>
  <si>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</si>
  <si>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</si>
  <si>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</si>
  <si>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</si>
  <si>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</si>
  <si>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</si>
  <si>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</si>
  <si>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</si>
  <si>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</si>
  <si>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</si>
  <si>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</si>
  <si>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</si>
  <si>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</si>
  <si>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</si>
  <si>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</si>
  <si>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</si>
  <si>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</si>
  <si>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</si>
  <si>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</si>
  <si>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</si>
  <si>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</si>
  <si>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</si>
  <si>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</si>
  <si>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</si>
  <si>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</si>
  <si>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</si>
  <si>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</si>
  <si>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</si>
  <si>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</si>
  <si>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</si>
  <si>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</si>
  <si>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</si>
  <si>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</si>
  <si>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</si>
  <si>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</si>
  <si>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</si>
  <si>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</si>
  <si>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</si>
  <si>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</si>
  <si>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</si>
  <si>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</si>
  <si>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</si>
  <si>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</si>
  <si>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</si>
  <si>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</si>
  <si>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</si>
  <si>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</si>
  <si>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</si>
  <si>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</si>
  <si>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</si>
  <si>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</si>
  <si>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</si>
  <si>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</si>
  <si>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</si>
  <si>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</si>
  <si>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</si>
  <si>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</si>
  <si>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</si>
  <si>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</si>
  <si>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</si>
  <si>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</si>
  <si>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</si>
  <si>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</si>
  <si>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</si>
  <si>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</si>
  <si>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</si>
  <si>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</si>
  <si>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</si>
  <si>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</si>
  <si>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</si>
  <si>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</si>
  <si>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</si>
  <si>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</si>
  <si>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</si>
  <si>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</si>
  <si>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</si>
  <si>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</si>
  <si>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</si>
  <si>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</si>
  <si>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</si>
  <si>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</si>
  <si>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</si>
  <si>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</si>
  <si>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</si>
  <si>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</si>
  <si>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</si>
  <si>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</si>
  <si>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</si>
  <si>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</si>
  <si>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</si>
  <si>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</si>
  <si>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</si>
  <si>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</si>
  <si>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</si>
  <si>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</si>
  <si>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</si>
  <si>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</si>
  <si>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</si>
  <si>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</si>
  <si>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</si>
  <si>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</si>
  <si>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</si>
  <si>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</si>
  <si>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</si>
  <si>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</si>
  <si>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</si>
  <si>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</si>
  <si>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</si>
  <si>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</si>
  <si>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</si>
  <si>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</si>
  <si>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</si>
  <si>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</si>
  <si>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</si>
  <si>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</si>
  <si>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</si>
  <si>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</si>
  <si>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</si>
  <si>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</si>
  <si>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</si>
  <si>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</si>
  <si>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</si>
  <si>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</si>
  <si>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</si>
  <si>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</si>
  <si>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</si>
  <si>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</si>
  <si>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</si>
  <si>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</si>
  <si>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</si>
  <si>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</si>
  <si>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</si>
  <si>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</si>
  <si>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</si>
  <si>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</si>
  <si>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</si>
  <si>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</si>
  <si>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</si>
  <si>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</si>
  <si>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</si>
  <si>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</si>
  <si>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</si>
  <si>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</si>
  <si>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</si>
  <si>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</si>
  <si>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</si>
  <si>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</si>
  <si>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</si>
  <si>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</si>
  <si>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</si>
  <si>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</si>
  <si>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</si>
  <si>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</si>
  <si>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</si>
  <si>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</si>
  <si>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</si>
  <si>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</si>
  <si>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</si>
  <si>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</si>
  <si>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</si>
  <si>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</si>
  <si>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</si>
  <si>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</si>
  <si>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</si>
  <si>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</si>
  <si>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</si>
  <si>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</si>
  <si>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</si>
  <si>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</si>
  <si>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</si>
  <si>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</si>
  <si>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</si>
  <si>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</si>
  <si>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</si>
  <si>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</si>
  <si>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</si>
  <si>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</si>
  <si>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</si>
  <si>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</si>
  <si>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</si>
  <si>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</si>
  <si>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</si>
  <si>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</si>
  <si>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</si>
  <si>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</si>
  <si>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</si>
  <si>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</si>
  <si>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</si>
  <si>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</si>
  <si>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</si>
  <si>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</si>
  <si>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</si>
  <si>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</si>
  <si>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</si>
  <si>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</si>
  <si>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</si>
  <si>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</si>
  <si>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</si>
  <si>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</si>
  <si>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</si>
  <si>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</si>
  <si>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</si>
  <si>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</si>
  <si>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</si>
  <si>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</si>
  <si>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</si>
  <si>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</si>
  <si>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</si>
  <si>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</si>
  <si>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</si>
  <si>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</si>
  <si>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</si>
  <si>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</si>
  <si>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</si>
  <si>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</si>
  <si>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</si>
  <si>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</si>
  <si>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</si>
  <si>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</si>
  <si>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</si>
  <si>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</si>
  <si>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</si>
  <si>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</si>
  <si>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</si>
  <si>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</si>
  <si>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</si>
  <si>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</si>
  <si>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</si>
  <si>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</si>
  <si>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</si>
  <si>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</si>
  <si>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</si>
  <si>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</si>
  <si>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</si>
  <si>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</si>
  <si>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</si>
  <si>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</si>
  <si>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</si>
  <si>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</si>
  <si>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</si>
  <si>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</si>
  <si>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</si>
  <si>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</si>
  <si>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</si>
  <si>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</si>
  <si>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</si>
  <si>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</si>
  <si>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</si>
  <si>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</si>
  <si>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</si>
  <si>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</si>
  <si>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</si>
  <si>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</si>
  <si>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</si>
  <si>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</si>
  <si>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</si>
  <si>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</si>
  <si>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</si>
  <si>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</si>
  <si>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</si>
  <si>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</si>
  <si>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</si>
  <si>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</si>
  <si>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</si>
  <si>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</si>
  <si>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</si>
  <si>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</si>
  <si>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</si>
  <si>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</si>
  <si>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</si>
  <si>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</si>
  <si>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</si>
  <si>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</si>
  <si>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</si>
  <si>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</si>
  <si>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</si>
  <si>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</si>
  <si>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</si>
  <si>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</si>
  <si>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</si>
  <si>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</si>
  <si>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</si>
  <si>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</si>
  <si>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</si>
  <si>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</si>
  <si>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</si>
  <si>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</si>
  <si>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</si>
  <si>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</si>
  <si>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</si>
  <si>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</si>
  <si>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</si>
  <si>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</si>
  <si>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</si>
  <si>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</si>
  <si>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</si>
  <si>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</si>
  <si>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</si>
  <si>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</si>
  <si>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</si>
  <si>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</si>
  <si>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</si>
  <si>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</si>
  <si>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</si>
  <si>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</si>
  <si>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</si>
  <si>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</si>
  <si>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</si>
  <si>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</si>
  <si>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</si>
  <si>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</si>
  <si>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</si>
  <si>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</si>
  <si>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</si>
  <si>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</si>
  <si>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</si>
  <si>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</si>
  <si>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</si>
  <si>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</si>
  <si>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</si>
  <si>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</si>
  <si>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</si>
  <si>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</si>
  <si>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</si>
  <si>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</si>
  <si>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</si>
  <si>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</si>
  <si>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</si>
  <si>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</si>
  <si>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</si>
  <si>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</si>
  <si>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</si>
  <si>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</si>
  <si>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</si>
  <si>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</si>
  <si>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</si>
  <si>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</si>
  <si>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</si>
  <si>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</si>
  <si>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</si>
  <si>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</si>
  <si>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</si>
  <si>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</si>
  <si>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</si>
  <si>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</si>
  <si>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</si>
  <si>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</si>
  <si>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</si>
  <si>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</si>
  <si>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</si>
  <si>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</si>
  <si>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</si>
  <si>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</si>
  <si>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</si>
  <si>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</si>
  <si>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</si>
  <si>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</si>
  <si>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</si>
  <si>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</si>
  <si>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</si>
  <si>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</si>
  <si>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</si>
  <si>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</si>
  <si>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</si>
  <si>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</si>
  <si>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</si>
  <si>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</si>
  <si>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</si>
  <si>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</si>
  <si>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</si>
  <si>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</si>
  <si>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</si>
  <si>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</si>
  <si>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</si>
  <si>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</si>
  <si>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</si>
  <si>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</si>
  <si>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</si>
  <si>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</si>
  <si>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</si>
  <si>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</si>
  <si>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</si>
  <si>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</si>
  <si>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</si>
  <si>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</si>
  <si>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</si>
  <si>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</si>
  <si>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</si>
  <si>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</si>
  <si>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</si>
  <si>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</si>
  <si>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</si>
  <si>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</si>
  <si>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</si>
  <si>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</si>
  <si>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</si>
  <si>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</si>
  <si>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</si>
  <si>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</si>
  <si>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</si>
  <si>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</si>
  <si>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</si>
  <si>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</si>
  <si>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</si>
  <si>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</si>
  <si>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</si>
  <si>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</si>
  <si>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</si>
  <si>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</si>
  <si>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</si>
  <si>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</si>
  <si>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</si>
  <si>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</si>
  <si>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</si>
  <si>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</si>
  <si>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</si>
  <si>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</si>
  <si>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</si>
  <si>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</si>
  <si>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</si>
  <si>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</si>
  <si>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</si>
  <si>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</si>
  <si>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</si>
  <si>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</si>
  <si>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</si>
  <si>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</si>
  <si>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</si>
  <si>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</si>
  <si>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</si>
  <si>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</si>
  <si>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</si>
  <si>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</si>
  <si>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</si>
  <si>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</si>
  <si>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</si>
  <si>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</si>
  <si>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</si>
  <si>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</si>
  <si>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</si>
  <si>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</si>
  <si>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</si>
  <si>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</si>
  <si>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</si>
  <si>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</si>
  <si>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</si>
  <si>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</si>
  <si>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</si>
  <si>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</si>
  <si>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</si>
  <si>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</si>
  <si>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</si>
  <si>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</si>
  <si>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</si>
  <si>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</si>
  <si>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</si>
  <si>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</si>
  <si>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</si>
  <si>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</si>
  <si>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</si>
  <si>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</si>
  <si>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</si>
  <si>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</si>
  <si>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</si>
  <si>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</si>
  <si>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</si>
  <si>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</si>
  <si>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</si>
  <si>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</si>
  <si>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</si>
  <si>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</si>
  <si>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</si>
  <si>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</si>
  <si>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</si>
  <si>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</si>
  <si>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</si>
  <si>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</si>
  <si>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</si>
  <si>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</si>
  <si>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</si>
  <si>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</si>
  <si>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</si>
  <si>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</si>
  <si>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</si>
  <si>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</si>
  <si>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</si>
  <si>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</si>
  <si>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</si>
  <si>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</si>
  <si>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</si>
  <si>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</si>
  <si>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</si>
  <si>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</si>
  <si>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</si>
  <si>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</si>
  <si>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</si>
  <si>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</si>
  <si>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</si>
  <si>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</si>
  <si>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</si>
  <si>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</si>
  <si>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</si>
  <si>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</si>
  <si>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</si>
  <si>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</si>
  <si>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</si>
  <si>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</si>
  <si>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</si>
  <si>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</si>
  <si>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</si>
  <si>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</si>
  <si>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</si>
  <si>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</si>
  <si>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</si>
  <si>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</si>
  <si>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</si>
  <si>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</si>
  <si>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</si>
  <si>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</si>
  <si>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</si>
  <si>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</si>
  <si>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</si>
  <si>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</si>
  <si>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</si>
  <si>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</si>
  <si>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</si>
  <si>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</si>
  <si>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</si>
  <si>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</si>
  <si>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</si>
  <si>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</si>
  <si>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</si>
  <si>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</si>
  <si>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</si>
  <si>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</si>
  <si>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</si>
  <si>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</si>
  <si>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</si>
  <si>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</si>
  <si>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</si>
  <si>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</si>
  <si>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</si>
  <si>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</si>
  <si>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</si>
  <si>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</si>
  <si>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</si>
  <si>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</si>
  <si>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</si>
  <si>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</si>
  <si>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</si>
  <si>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</si>
  <si>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</si>
  <si>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</si>
  <si>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</si>
  <si>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</si>
  <si>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</si>
  <si>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</si>
  <si>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</si>
  <si>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</si>
  <si>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</si>
  <si>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</si>
  <si>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</si>
  <si>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</si>
  <si>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</si>
  <si>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</si>
  <si>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</si>
  <si>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</si>
  <si>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</si>
  <si>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</si>
  <si>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</si>
  <si>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</si>
  <si>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</si>
  <si>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</si>
  <si>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</si>
  <si>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</si>
  <si>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</si>
  <si>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</si>
  <si>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</si>
  <si>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</si>
  <si>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</si>
  <si>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</si>
  <si>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</si>
  <si>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</si>
  <si>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</si>
  <si>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</si>
  <si>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</si>
  <si>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</si>
  <si>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</si>
  <si>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</si>
  <si>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</si>
  <si>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</si>
  <si>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</si>
  <si>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</si>
  <si>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</si>
  <si>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</si>
  <si>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</si>
  <si>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</si>
  <si>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</si>
  <si>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</si>
  <si>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</si>
  <si>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</si>
  <si>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</si>
  <si>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</si>
  <si>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</si>
  <si>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</si>
  <si>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</si>
  <si>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</si>
  <si>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</si>
  <si>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</si>
  <si>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</si>
  <si>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</si>
  <si>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</si>
  <si>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</si>
  <si>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</si>
  <si>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</si>
  <si>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</si>
  <si>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</si>
  <si>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</si>
  <si>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</si>
  <si>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</si>
  <si>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</si>
  <si>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</si>
  <si>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</si>
  <si>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</si>
  <si>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</si>
  <si>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</si>
  <si>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</si>
  <si>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</si>
  <si>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</si>
  <si>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</si>
  <si>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</si>
  <si>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</si>
  <si>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</si>
  <si>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</si>
  <si>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</si>
  <si>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</si>
  <si>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</si>
  <si>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</si>
  <si>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</si>
  <si>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</si>
  <si>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</si>
  <si>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</si>
  <si>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</si>
  <si>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</si>
  <si>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</si>
  <si>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</si>
  <si>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</si>
  <si>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</si>
  <si>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</si>
  <si>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</si>
  <si>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</si>
  <si>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</si>
  <si>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</si>
  <si>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</si>
  <si>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</si>
  <si>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</si>
  <si>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</si>
  <si>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</si>
  <si>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</si>
  <si>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</si>
  <si>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</si>
  <si>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</si>
  <si>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</si>
  <si>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</si>
  <si>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</si>
  <si>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</si>
  <si>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</si>
  <si>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</si>
  <si>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</si>
  <si>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</si>
  <si>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</si>
  <si>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</si>
  <si>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</si>
  <si>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</si>
  <si>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</si>
  <si>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</si>
  <si>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</si>
  <si>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</si>
  <si>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</si>
  <si>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</si>
  <si>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</si>
  <si>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</si>
  <si>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</si>
  <si>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</si>
  <si>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</si>
  <si>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</si>
  <si>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</si>
  <si>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</si>
  <si>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</si>
  <si>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</si>
  <si>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</si>
  <si>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</si>
  <si>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</si>
  <si>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</si>
  <si>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</si>
  <si>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</si>
  <si>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</si>
  <si>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</si>
  <si>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</si>
  <si>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</si>
  <si>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</si>
  <si>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</si>
  <si>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</si>
  <si>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</si>
  <si>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</si>
  <si>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</si>
  <si>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</si>
  <si>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</si>
  <si>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</si>
  <si>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</si>
  <si>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</si>
  <si>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</si>
  <si>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</si>
  <si>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</si>
  <si>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</si>
  <si>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</si>
  <si>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</si>
  <si>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</si>
  <si>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</si>
  <si>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</si>
  <si>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</si>
  <si>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</si>
  <si>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</si>
  <si>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</si>
  <si>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</si>
  <si>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</si>
  <si>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</si>
  <si>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</si>
  <si>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</si>
  <si>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</si>
  <si>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</si>
  <si>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</si>
  <si>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</si>
  <si>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</si>
  <si>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</si>
  <si>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</si>
  <si>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</si>
  <si>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</si>
  <si>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</si>
  <si>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</si>
  <si>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</si>
  <si>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</si>
  <si>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</si>
  <si>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</si>
  <si>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</si>
  <si>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</si>
  <si>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</si>
  <si>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</si>
  <si>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</si>
  <si>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</si>
  <si>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</si>
  <si>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</si>
  <si>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</si>
  <si>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</si>
  <si>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</si>
  <si>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</si>
  <si>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</si>
  <si>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</si>
  <si>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</si>
  <si>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</si>
  <si>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</si>
  <si>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</si>
  <si>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</si>
  <si>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</si>
  <si>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</si>
  <si>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</si>
  <si>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</si>
  <si>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</si>
  <si>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</si>
  <si>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</si>
  <si>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</si>
  <si>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</si>
  <si>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</si>
  <si>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</si>
  <si>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</si>
  <si>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</si>
  <si>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</si>
  <si>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</si>
  <si>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</si>
  <si>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</si>
  <si>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</si>
  <si>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</si>
  <si>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</si>
  <si>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</si>
  <si>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</si>
  <si>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</si>
  <si>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</si>
  <si>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</si>
  <si>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</si>
  <si>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</si>
  <si>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</si>
  <si>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</si>
  <si>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</si>
  <si>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</si>
  <si>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</si>
  <si>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</si>
  <si>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</si>
  <si>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</si>
  <si>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</si>
  <si>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</si>
  <si>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</si>
  <si>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</si>
  <si>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</si>
  <si>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</si>
  <si>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</si>
  <si>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</si>
  <si>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</si>
  <si>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</si>
  <si>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</si>
  <si>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</si>
  <si>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</si>
  <si>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</si>
  <si>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</si>
  <si>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</si>
  <si>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</si>
  <si>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</si>
  <si>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</si>
  <si>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</si>
  <si>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</si>
  <si>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</si>
  <si>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</si>
  <si>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</si>
  <si>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</si>
  <si>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</si>
  <si>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</si>
  <si>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</si>
  <si>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</si>
  <si>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</si>
  <si>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</si>
  <si>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</si>
  <si>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</si>
  <si>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</si>
  <si>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</si>
  <si>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</si>
  <si>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</si>
  <si>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</si>
  <si>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</si>
  <si>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</si>
  <si>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</si>
  <si>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</si>
  <si>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</si>
  <si>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</si>
  <si>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</si>
  <si>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</si>
  <si>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</si>
  <si>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</si>
  <si>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</si>
  <si>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</si>
  <si>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</si>
  <si>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</si>
  <si>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</si>
  <si>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</si>
  <si>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</si>
  <si>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</si>
  <si>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</si>
  <si>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</si>
  <si>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</si>
  <si>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</si>
  <si>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</si>
  <si>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</si>
  <si>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</si>
  <si>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</si>
  <si>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</si>
  <si>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</si>
  <si>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</si>
  <si>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</si>
  <si>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</si>
  <si>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</si>
  <si>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</si>
  <si>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</si>
  <si>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</si>
  <si>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</si>
  <si>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</si>
  <si>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</si>
  <si>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</si>
  <si>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</si>
  <si>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</si>
  <si>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</si>
  <si>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</si>
  <si>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</si>
  <si>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</si>
  <si>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</si>
  <si>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</si>
  <si>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</si>
  <si>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</si>
  <si>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</si>
  <si>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</si>
  <si>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</si>
  <si>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</si>
  <si>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</si>
  <si>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</si>
  <si>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</si>
  <si>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</si>
  <si>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</si>
  <si>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</si>
  <si>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</si>
  <si>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</si>
  <si>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</si>
  <si>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</si>
  <si>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</si>
  <si>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</si>
  <si>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</si>
  <si>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</si>
  <si>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</si>
  <si>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</si>
  <si>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</si>
  <si>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</si>
  <si>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</si>
  <si>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</si>
  <si>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</si>
  <si>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</si>
  <si>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</si>
  <si>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</si>
  <si>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</si>
  <si>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</si>
  <si>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</si>
  <si>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</si>
  <si>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</si>
  <si>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</si>
  <si>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</si>
  <si>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</si>
  <si>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</si>
  <si>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</si>
  <si>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</si>
  <si>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</si>
  <si>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</si>
  <si>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</si>
  <si>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</si>
  <si>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</si>
  <si>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</si>
  <si>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</si>
  <si>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</si>
  <si>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</si>
  <si>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</si>
  <si>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</si>
  <si>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</si>
  <si>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</si>
  <si>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</si>
  <si>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</si>
  <si>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</si>
  <si>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</si>
  <si>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</si>
  <si>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</si>
  <si>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</si>
  <si>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</si>
  <si>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</si>
  <si>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</si>
  <si>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</si>
  <si>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</si>
  <si>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</si>
  <si>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</si>
  <si>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</si>
  <si>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</si>
  <si>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</si>
  <si>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</si>
  <si>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</si>
  <si>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</si>
  <si>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</si>
  <si>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</si>
  <si>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</si>
  <si>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</si>
  <si>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</si>
  <si>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</si>
  <si>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</si>
  <si>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</si>
  <si>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</si>
  <si>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</si>
  <si>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</si>
  <si>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</si>
  <si>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</si>
  <si>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</si>
  <si>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</si>
  <si>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</si>
  <si>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</si>
  <si>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</si>
  <si>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</si>
  <si>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</si>
  <si>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</si>
  <si>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</si>
  <si>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</si>
  <si>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</si>
  <si>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</si>
  <si>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</si>
  <si>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</si>
  <si>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</si>
  <si>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</si>
  <si>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</si>
  <si>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</si>
  <si>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</si>
  <si>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</si>
  <si>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</si>
  <si>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</si>
  <si>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</si>
  <si>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</si>
  <si>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</si>
  <si>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</si>
  <si>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</si>
  <si>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</si>
  <si>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</si>
  <si>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</si>
  <si>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</si>
  <si>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</si>
  <si>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</si>
  <si>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</si>
  <si>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</si>
  <si>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</si>
  <si>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</si>
  <si>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</si>
  <si>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</si>
  <si>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</si>
  <si>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</si>
  <si>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</si>
  <si>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</si>
  <si>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</si>
  <si>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</si>
  <si>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</si>
  <si>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</si>
  <si>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</si>
  <si>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</si>
  <si>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</si>
  <si>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</si>
  <si>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</si>
  <si>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</si>
  <si>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</si>
  <si>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</si>
  <si>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</si>
  <si>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</si>
  <si>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</si>
  <si>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</si>
  <si>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</si>
  <si>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</si>
  <si>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</si>
  <si>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</si>
  <si>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</si>
  <si>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</si>
  <si>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</si>
  <si>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</si>
  <si>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</si>
  <si>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</si>
  <si>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</si>
  <si>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</si>
  <si>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</si>
  <si>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</si>
  <si>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</si>
  <si>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</si>
  <si>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</si>
  <si>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</si>
  <si>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</si>
  <si>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</si>
  <si>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</si>
  <si>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</si>
  <si>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</si>
  <si>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</si>
  <si>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</si>
  <si>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</si>
  <si>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</si>
  <si>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</si>
  <si>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</si>
  <si>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</si>
  <si>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</si>
  <si>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</si>
  <si>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</si>
  <si>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</si>
  <si>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</si>
  <si>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</si>
  <si>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</si>
  <si>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</si>
  <si>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</si>
  <si>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</si>
  <si>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</si>
  <si>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</si>
  <si>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</si>
  <si>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</si>
  <si>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</si>
  <si>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</si>
  <si>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</si>
  <si>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</si>
  <si>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</si>
  <si>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</si>
  <si>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</si>
  <si>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</si>
  <si>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</si>
  <si>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</si>
  <si>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</si>
  <si>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</si>
  <si>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</si>
  <si>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</si>
  <si>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</si>
  <si>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</si>
  <si>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</si>
  <si>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</si>
  <si>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</si>
  <si>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</si>
  <si>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</si>
  <si>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</si>
  <si>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</si>
  <si>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</si>
  <si>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</si>
  <si>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</si>
  <si>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</si>
  <si>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</si>
  <si>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</si>
  <si>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</si>
  <si>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</si>
  <si>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</si>
  <si>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</si>
  <si>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</si>
  <si>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</si>
  <si>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</si>
  <si>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</si>
  <si>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</si>
  <si>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</si>
  <si>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</si>
  <si>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</si>
  <si>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</si>
  <si>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</si>
  <si>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</si>
  <si>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</si>
  <si>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</si>
  <si>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</si>
  <si>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</si>
  <si>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</si>
  <si>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</si>
  <si>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</si>
  <si>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</si>
  <si>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</si>
  <si>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</si>
  <si>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</si>
  <si>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</si>
  <si>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</si>
  <si>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</si>
  <si>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</si>
  <si>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</si>
  <si>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</si>
  <si>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</si>
  <si>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</si>
  <si>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</si>
  <si>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</si>
  <si>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</si>
  <si>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</si>
  <si>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</si>
  <si>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</si>
  <si>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</si>
  <si>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</si>
  <si>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</si>
  <si>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</si>
  <si>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</si>
  <si>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</si>
  <si>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</si>
  <si>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</si>
  <si>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</si>
  <si>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</si>
  <si>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</si>
  <si>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</si>
  <si>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</si>
  <si>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</si>
  <si>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</si>
  <si>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</si>
  <si>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</si>
  <si>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</si>
  <si>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</si>
  <si>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</si>
  <si>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</si>
  <si>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</si>
  <si>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</si>
  <si>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</si>
  <si>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</si>
  <si>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</si>
  <si>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</si>
  <si>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</si>
  <si>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</si>
  <si>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</si>
  <si>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</si>
  <si>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</si>
  <si>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</si>
  <si>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</si>
  <si>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</si>
  <si>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</si>
  <si>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</si>
  <si>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</si>
  <si>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</si>
  <si>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</si>
  <si>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</si>
  <si>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</si>
  <si>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</si>
  <si>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</si>
  <si>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</si>
  <si>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</si>
  <si>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</si>
  <si>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</si>
  <si>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</si>
  <si>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</si>
  <si>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</si>
  <si>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</si>
  <si>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</si>
  <si>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</si>
  <si>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</si>
  <si>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</si>
  <si>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</si>
  <si>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</si>
  <si>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</si>
  <si>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</si>
  <si>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</si>
  <si>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</si>
  <si>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</si>
  <si>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</si>
  <si>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</si>
  <si>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</si>
  <si>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</si>
  <si>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</si>
  <si>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</si>
  <si>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</si>
  <si>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</si>
  <si>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</si>
  <si>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</si>
  <si>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</si>
  <si>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</si>
  <si>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</si>
  <si>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</si>
  <si>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</si>
  <si>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</si>
  <si>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</si>
  <si>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</si>
  <si>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</si>
  <si>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</si>
  <si>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</si>
  <si>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</si>
  <si>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</si>
  <si>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</si>
  <si>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</si>
  <si>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</si>
  <si>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</si>
  <si>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</si>
  <si>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</si>
  <si>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</si>
  <si>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</si>
  <si>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</si>
  <si>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</si>
  <si>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</si>
  <si>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</si>
  <si>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</si>
  <si>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</si>
  <si>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</si>
  <si>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</si>
  <si>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</si>
  <si>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</si>
  <si>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</si>
  <si>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</si>
  <si>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</si>
  <si>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</si>
  <si>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</si>
  <si>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</si>
  <si>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</si>
  <si>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</si>
  <si>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</si>
  <si>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</si>
  <si>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</si>
  <si>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</si>
  <si>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</si>
  <si>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</si>
  <si>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</si>
  <si>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</si>
  <si>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</si>
  <si>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</si>
  <si>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</si>
  <si>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</si>
  <si>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</si>
  <si>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</si>
  <si>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</si>
  <si>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</si>
  <si>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</si>
  <si>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</si>
  <si>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</si>
  <si>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</si>
  <si>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</si>
  <si>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</si>
  <si>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</si>
  <si>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</si>
  <si>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</si>
  <si>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</si>
  <si>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</si>
  <si>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</si>
  <si>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</si>
  <si>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</si>
  <si>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</si>
  <si>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</si>
  <si>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</si>
  <si>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</si>
  <si>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</si>
  <si>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</si>
  <si>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</si>
  <si>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</si>
  <si>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</si>
  <si>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</si>
  <si>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</si>
  <si>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</si>
  <si>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</si>
  <si>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</si>
  <si>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</si>
  <si>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</si>
  <si>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</si>
  <si>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</si>
  <si>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</si>
  <si>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</si>
  <si>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</si>
  <si>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</si>
  <si>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</si>
  <si>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</si>
  <si>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</si>
  <si>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</si>
  <si>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</si>
  <si>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</si>
  <si>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</si>
  <si>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</si>
  <si>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</si>
  <si>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</si>
  <si>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</si>
  <si>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</si>
  <si>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</si>
  <si>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</si>
  <si>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</si>
  <si>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</si>
  <si>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</si>
  <si>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</si>
  <si>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</si>
  <si>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</si>
  <si>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</si>
  <si>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</si>
  <si>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</si>
  <si>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</si>
  <si>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</si>
  <si>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</si>
  <si>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</si>
  <si>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</si>
  <si>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</si>
  <si>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</si>
  <si>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</si>
  <si>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</si>
  <si>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</si>
  <si>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</si>
  <si>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</si>
  <si>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</si>
  <si>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</si>
  <si>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</si>
  <si>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</si>
  <si>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</si>
  <si>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</si>
  <si>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</si>
  <si>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</si>
  <si>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</si>
  <si>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</si>
  <si>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</si>
  <si>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</si>
  <si>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</si>
  <si>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</si>
  <si>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</si>
  <si>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</si>
  <si>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</si>
  <si>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</si>
  <si>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</si>
  <si>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</si>
  <si>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</si>
  <si>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</si>
  <si>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</si>
  <si>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</si>
  <si>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</si>
  <si>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</si>
  <si>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</si>
  <si>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</si>
  <si>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</si>
  <si>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</si>
  <si>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</si>
  <si>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</si>
  <si>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</si>
  <si>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</si>
  <si>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</si>
  <si>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</si>
  <si>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</si>
  <si>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</si>
  <si>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</si>
  <si>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</si>
  <si>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</si>
  <si>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</si>
  <si>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</si>
  <si>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</si>
  <si>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</si>
  <si>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</si>
  <si>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</si>
  <si>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</si>
  <si>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</si>
  <si>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</si>
  <si>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</si>
  <si>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</si>
  <si>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</si>
  <si>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</si>
  <si>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</si>
  <si>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</si>
  <si>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</si>
  <si>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</si>
  <si>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</si>
  <si>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</si>
  <si>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</si>
  <si>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</si>
  <si>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</si>
  <si>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</si>
  <si>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</si>
  <si>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</si>
  <si>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</si>
  <si>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</si>
  <si>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</si>
  <si>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</si>
  <si>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</si>
  <si>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</si>
  <si>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</si>
  <si>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</si>
  <si>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</si>
  <si>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</si>
  <si>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</si>
  <si>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</si>
  <si>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</si>
  <si>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</si>
  <si>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</si>
  <si>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</si>
  <si>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</si>
  <si>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</si>
  <si>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</si>
  <si>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</si>
  <si>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</si>
  <si>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</si>
  <si>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</si>
  <si>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</si>
  <si>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</si>
  <si>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</si>
  <si>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</si>
  <si>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</si>
  <si>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</si>
  <si>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</si>
  <si>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</si>
  <si>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</si>
  <si>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</si>
  <si>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</si>
  <si>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</si>
  <si>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</si>
  <si>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</si>
  <si>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</si>
  <si>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</si>
  <si>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</si>
  <si>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</si>
  <si>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</si>
  <si>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</si>
  <si>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</si>
  <si>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</si>
  <si>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</si>
  <si>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</si>
  <si>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</si>
  <si>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</si>
  <si>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</si>
  <si>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</si>
  <si>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</si>
  <si>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</si>
  <si>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</si>
  <si>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</si>
  <si>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</si>
  <si>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</si>
  <si>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</si>
  <si>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</si>
  <si>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</si>
  <si>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</si>
  <si>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</si>
  <si>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</si>
  <si>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</si>
  <si>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</si>
  <si>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</si>
  <si>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</si>
  <si>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</si>
  <si>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</si>
  <si>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</si>
  <si>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</si>
  <si>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</si>
  <si>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</si>
  <si>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</si>
  <si>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</si>
  <si>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</si>
  <si>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</si>
  <si>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</si>
  <si>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</si>
  <si>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</si>
  <si>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</si>
  <si>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</si>
  <si>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</si>
  <si>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</si>
  <si>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</si>
  <si>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</si>
  <si>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</si>
  <si>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</si>
  <si>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</si>
  <si>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</si>
  <si>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</si>
  <si>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</si>
  <si>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</si>
  <si>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</si>
  <si>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</si>
  <si>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</si>
  <si>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</si>
  <si>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</si>
  <si>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</si>
  <si>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</si>
  <si>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</si>
  <si>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</si>
  <si>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</si>
  <si>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</si>
  <si>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</si>
  <si>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</si>
  <si>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</si>
  <si>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</si>
  <si>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</si>
  <si>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</si>
  <si>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</si>
  <si>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</si>
  <si>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</si>
  <si>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</si>
  <si>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</si>
  <si>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</si>
  <si>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</si>
  <si>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</si>
  <si>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</si>
  <si>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</si>
  <si>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</si>
  <si>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</si>
  <si>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</si>
  <si>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</si>
  <si>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</si>
  <si>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</si>
  <si>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</si>
  <si>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</si>
  <si>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</si>
  <si>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</si>
  <si>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</si>
  <si>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</si>
  <si>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</si>
  <si>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</si>
  <si>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</si>
  <si>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</si>
  <si>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</si>
  <si>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</si>
  <si>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</si>
  <si>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</si>
  <si>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</si>
  <si>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</si>
  <si>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</si>
  <si>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</si>
  <si>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</si>
  <si>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</si>
  <si>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</si>
  <si>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</si>
  <si>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</si>
  <si>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</si>
  <si>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</si>
  <si>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</si>
  <si>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</si>
  <si>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</si>
  <si>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</si>
  <si>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</si>
  <si>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</si>
  <si>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</si>
  <si>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</si>
  <si>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</si>
  <si>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</si>
  <si>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</si>
  <si>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</si>
  <si>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</si>
  <si>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</si>
  <si>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</si>
  <si>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</si>
  <si>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</si>
  <si>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</si>
  <si>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</si>
  <si>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</si>
  <si>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</si>
  <si>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</si>
  <si>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</si>
  <si>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</si>
  <si>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</si>
  <si>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</si>
  <si>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</si>
  <si>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</si>
  <si>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</si>
  <si>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</si>
  <si>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</si>
  <si>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</si>
  <si>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</si>
  <si>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</si>
  <si>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</si>
  <si>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</si>
  <si>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</si>
  <si>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</si>
  <si>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</si>
  <si>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</si>
  <si>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</si>
  <si>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</si>
  <si>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</si>
  <si>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</si>
  <si>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</si>
  <si>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</si>
  <si>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</si>
  <si>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</si>
  <si>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</si>
  <si>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</si>
  <si>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</si>
  <si>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</si>
  <si>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</si>
  <si>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</si>
  <si>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</si>
  <si>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</si>
  <si>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</si>
  <si>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</si>
  <si>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</si>
  <si>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</si>
  <si>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</si>
  <si>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</si>
  <si>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</si>
  <si>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</si>
  <si>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</si>
  <si>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</si>
  <si>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</si>
  <si>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</si>
  <si>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</si>
  <si>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</si>
  <si>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</si>
  <si>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</si>
  <si>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</si>
  <si>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</si>
  <si>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</si>
  <si>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</si>
  <si>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</si>
  <si>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</si>
  <si>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</si>
  <si>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</si>
  <si>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</si>
  <si>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</si>
  <si>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</si>
  <si>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</si>
  <si>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</si>
  <si>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</si>
  <si>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</si>
  <si>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</si>
  <si>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</si>
  <si>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</si>
  <si>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</si>
  <si>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</si>
  <si>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</si>
  <si>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</si>
  <si>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</si>
  <si>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</si>
  <si>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</si>
  <si>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</si>
  <si>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</si>
  <si>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</si>
  <si>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</si>
  <si>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</si>
  <si>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</si>
  <si>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</si>
  <si>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</si>
  <si>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</si>
  <si>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</si>
  <si>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</si>
  <si>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</si>
  <si>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</si>
  <si>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</si>
  <si>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</si>
  <si>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</si>
  <si>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</si>
  <si>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</si>
  <si>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</si>
  <si>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</si>
  <si>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</si>
  <si>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</si>
  <si>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</si>
  <si>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</si>
  <si>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</si>
  <si>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</si>
  <si>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</si>
  <si>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</si>
  <si>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</si>
  <si>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</si>
  <si>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</si>
  <si>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</si>
  <si>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</si>
  <si>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</si>
  <si>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</si>
  <si>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</si>
  <si>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</si>
  <si>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</si>
  <si>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</si>
  <si>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</si>
  <si>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</si>
  <si>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</si>
  <si>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</si>
  <si>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</si>
  <si>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</si>
  <si>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</si>
  <si>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</si>
  <si>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</si>
  <si>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</si>
  <si>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</si>
  <si>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</si>
  <si>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</si>
  <si>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</si>
  <si>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</si>
  <si>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</si>
  <si>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</si>
  <si>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</si>
  <si>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</si>
  <si>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</si>
  <si>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</si>
  <si>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</si>
  <si>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</si>
  <si>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</si>
  <si>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</si>
  <si>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</si>
  <si>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</si>
  <si>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</si>
  <si>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</si>
  <si>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</si>
  <si>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</si>
  <si>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</si>
  <si>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</si>
  <si>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</si>
  <si>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</si>
  <si>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</si>
  <si>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</si>
  <si>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</si>
  <si>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</si>
  <si>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</si>
  <si>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</si>
  <si>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</si>
  <si>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</si>
  <si>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</si>
  <si>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</si>
  <si>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</si>
  <si>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</si>
  <si>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</si>
  <si>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</si>
  <si>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</si>
  <si>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</si>
  <si>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</si>
  <si>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</si>
  <si>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</si>
  <si>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</si>
  <si>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</si>
  <si>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</si>
  <si>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</si>
  <si>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</si>
  <si>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</si>
  <si>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</si>
  <si>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</si>
  <si>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</si>
  <si>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</si>
  <si>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</si>
  <si>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</si>
  <si>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</si>
  <si>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</si>
  <si>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</si>
  <si>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</si>
  <si>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</si>
  <si>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</si>
  <si>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</si>
  <si>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</si>
  <si>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</si>
  <si>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</si>
  <si>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</si>
  <si>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</si>
  <si>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</si>
  <si>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</si>
  <si>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</si>
  <si>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</si>
  <si>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</si>
  <si>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</si>
  <si>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</si>
  <si>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</si>
  <si>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</si>
  <si>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</si>
  <si>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</si>
  <si>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</si>
  <si>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</si>
  <si>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</si>
  <si>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</si>
  <si>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</si>
  <si>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</si>
  <si>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</si>
  <si>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</si>
  <si>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</si>
  <si>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</si>
  <si>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</si>
  <si>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</si>
  <si>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</si>
  <si>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</si>
  <si>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</si>
  <si>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</si>
  <si>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</si>
  <si>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</si>
  <si>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</si>
  <si>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</si>
  <si>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</si>
  <si>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</si>
  <si>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</si>
  <si>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</si>
  <si>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</si>
  <si>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</si>
  <si>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</si>
  <si>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</si>
  <si>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</si>
  <si>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</si>
  <si>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</si>
  <si>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</si>
  <si>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</si>
  <si>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</si>
  <si>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</si>
  <si>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</si>
  <si>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</si>
  <si>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</si>
  <si>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</si>
  <si>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</si>
  <si>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</si>
  <si>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</si>
  <si>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</si>
  <si>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</si>
  <si>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</si>
  <si>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</si>
  <si>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</si>
  <si>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</si>
  <si>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</si>
  <si>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</si>
  <si>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</si>
  <si>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</si>
  <si>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</si>
  <si>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</si>
  <si>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</si>
  <si>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</si>
  <si>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</si>
  <si>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</si>
  <si>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</si>
  <si>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</si>
  <si>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</si>
  <si>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</si>
  <si>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</si>
  <si>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</si>
  <si>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</si>
  <si>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</si>
  <si>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</si>
  <si>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</si>
  <si>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</si>
  <si>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</si>
  <si>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</si>
  <si>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</si>
  <si>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</si>
  <si>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</si>
  <si>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</si>
  <si>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</si>
  <si>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</si>
  <si>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</si>
  <si>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</si>
  <si>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</si>
  <si>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</si>
  <si>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</si>
  <si>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</si>
  <si>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</si>
  <si>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</si>
  <si>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</si>
  <si>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</si>
  <si>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</si>
  <si>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</si>
  <si>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</si>
  <si>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</si>
  <si>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</si>
  <si>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</si>
  <si>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</si>
  <si>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</si>
  <si>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</si>
  <si>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</si>
  <si>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</si>
  <si>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</si>
  <si>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</si>
  <si>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</si>
  <si>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</si>
  <si>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</si>
  <si>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</si>
  <si>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</si>
  <si>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</si>
  <si>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</si>
  <si>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</si>
  <si>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</si>
  <si>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</si>
  <si>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</si>
  <si>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</si>
  <si>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</si>
  <si>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</si>
  <si>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</si>
  <si>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</si>
  <si>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</si>
  <si>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</si>
  <si>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</si>
  <si>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</si>
  <si>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</si>
  <si>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</si>
  <si>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</si>
  <si>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</si>
  <si>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</si>
  <si>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</si>
  <si>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</si>
  <si>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</si>
  <si>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</si>
  <si>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</si>
  <si>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</si>
  <si>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</si>
  <si>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</si>
  <si>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</si>
  <si>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</si>
  <si>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</si>
  <si>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</si>
  <si>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</si>
  <si>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</si>
  <si>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</si>
  <si>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</si>
  <si>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</si>
  <si>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</si>
  <si>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</si>
  <si>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</si>
  <si>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</si>
  <si>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</si>
  <si>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</si>
  <si>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</si>
  <si>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</si>
  <si>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</si>
  <si>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</si>
  <si>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</si>
  <si>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</si>
  <si>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</si>
  <si>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</si>
  <si>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</si>
  <si>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</si>
  <si>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</si>
  <si>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</si>
  <si>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</si>
  <si>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</si>
  <si>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</si>
  <si>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</si>
  <si>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</si>
  <si>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</si>
  <si>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</si>
  <si>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</si>
  <si>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</si>
  <si>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</si>
  <si>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</si>
  <si>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</si>
  <si>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</si>
  <si>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</si>
  <si>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</si>
  <si>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</si>
  <si>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</si>
  <si>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</si>
  <si>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</si>
  <si>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</si>
  <si>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</si>
  <si>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</si>
  <si>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</si>
  <si>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</si>
  <si>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</si>
  <si>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</si>
  <si>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</si>
  <si>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</si>
  <si>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</si>
  <si>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</si>
  <si>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</si>
  <si>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</si>
  <si>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</si>
  <si>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</si>
  <si>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</si>
  <si>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</si>
  <si>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</si>
  <si>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</si>
  <si>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</si>
  <si>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</si>
  <si>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</si>
  <si>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</si>
  <si>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</si>
  <si>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</si>
  <si>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</si>
  <si>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</si>
  <si>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</si>
  <si>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</si>
  <si>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</si>
  <si>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</si>
  <si>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</si>
  <si>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</si>
  <si>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</si>
  <si>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</si>
  <si>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</si>
  <si>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</si>
  <si>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</si>
  <si>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</si>
  <si>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</si>
  <si>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</si>
  <si>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</si>
  <si>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</si>
  <si>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</si>
  <si>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</si>
  <si>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</si>
  <si>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</si>
  <si>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</si>
  <si>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</si>
  <si>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</si>
  <si>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</si>
  <si>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</si>
  <si>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</si>
  <si>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</si>
  <si>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</si>
  <si>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</si>
  <si>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</si>
  <si>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</si>
  <si>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</si>
  <si>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</si>
  <si>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</si>
  <si>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</si>
  <si>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</si>
  <si>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</si>
  <si>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</si>
  <si>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</si>
  <si>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</si>
  <si>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</si>
  <si>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</si>
  <si>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</si>
  <si>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</si>
  <si>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</si>
  <si>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</si>
  <si>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</si>
  <si>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</si>
  <si>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</si>
  <si>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</si>
  <si>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</si>
  <si>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</si>
  <si>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</si>
  <si>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</si>
  <si>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</si>
  <si>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</si>
  <si>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</si>
  <si>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</si>
  <si>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</si>
  <si>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</si>
  <si>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</si>
  <si>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</si>
  <si>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</si>
  <si>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</si>
  <si>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</si>
  <si>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</si>
  <si>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</si>
  <si>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</si>
  <si>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</si>
  <si>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</si>
  <si>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</si>
  <si>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</si>
  <si>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</si>
  <si>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</si>
  <si>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</si>
  <si>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</si>
  <si>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</si>
  <si>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</si>
  <si>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</si>
  <si>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</si>
  <si>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</si>
  <si>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</si>
  <si>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</si>
  <si>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</si>
  <si>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</si>
  <si>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</si>
  <si>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</si>
  <si>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</si>
  <si>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</si>
  <si>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</si>
  <si>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</si>
  <si>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</si>
  <si>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</si>
  <si>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</si>
  <si>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</si>
  <si>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</si>
  <si>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</si>
  <si>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</si>
  <si>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</si>
  <si>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</si>
  <si>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</si>
  <si>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</si>
  <si>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</si>
  <si>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</si>
  <si>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</si>
  <si>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</si>
  <si>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</si>
  <si>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</si>
  <si>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</si>
  <si>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</si>
  <si>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</si>
  <si>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</si>
  <si>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</si>
  <si>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</si>
  <si>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</si>
  <si>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</si>
  <si>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</si>
  <si>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</si>
  <si>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</si>
  <si>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</si>
  <si>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</si>
  <si>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</si>
  <si>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</si>
  <si>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</si>
  <si>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</si>
  <si>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</si>
  <si>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</si>
  <si>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</si>
  <si>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</si>
  <si>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</si>
  <si>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</si>
  <si>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</si>
  <si>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</si>
  <si>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</si>
  <si>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</si>
  <si>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</si>
  <si>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</si>
  <si>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</si>
  <si>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</si>
  <si>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</si>
  <si>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</si>
  <si>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</si>
  <si>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</si>
  <si>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</si>
  <si>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</si>
  <si>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</si>
  <si>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</si>
  <si>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</si>
  <si>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</si>
  <si>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</si>
  <si>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</si>
  <si>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</si>
  <si>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</si>
  <si>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</si>
  <si>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</si>
  <si>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</si>
  <si>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</si>
  <si>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</si>
  <si>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</si>
  <si>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</si>
  <si>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</si>
  <si>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</si>
  <si>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</si>
  <si>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</si>
  <si>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</si>
  <si>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</si>
  <si>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</si>
  <si>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</si>
  <si>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</si>
  <si>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</si>
  <si>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</si>
  <si>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</si>
  <si>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</si>
  <si>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</si>
  <si>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</si>
  <si>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</si>
  <si>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</si>
  <si>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</si>
  <si>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</si>
  <si>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</si>
  <si>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</si>
  <si>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</si>
  <si>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</si>
  <si>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</si>
  <si>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</si>
  <si>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</si>
  <si>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</si>
  <si>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</si>
  <si>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</si>
  <si>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</si>
  <si>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</si>
  <si>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</si>
  <si>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</si>
  <si>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</si>
  <si>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</si>
  <si>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</si>
  <si>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</si>
  <si>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</si>
  <si>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</si>
  <si>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</si>
  <si>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</si>
  <si>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</si>
  <si>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</si>
  <si>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</si>
  <si>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</si>
  <si>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</si>
  <si>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</si>
  <si>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</si>
  <si>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</si>
  <si>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</si>
  <si>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</si>
  <si>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</si>
  <si>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</si>
  <si>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</si>
  <si>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</si>
  <si>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</si>
  <si>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</si>
  <si>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</si>
  <si>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</si>
  <si>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</si>
  <si>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</si>
  <si>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</si>
  <si>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</si>
  <si>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</si>
  <si>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</si>
  <si>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</si>
  <si>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</si>
  <si>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</si>
  <si>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</si>
  <si>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</si>
  <si>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</si>
  <si>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</si>
  <si>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</si>
  <si>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</si>
  <si>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</si>
  <si>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</si>
  <si>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</si>
  <si>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</si>
  <si>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</si>
  <si>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</si>
  <si>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</si>
  <si>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</si>
  <si>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</si>
  <si>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</si>
  <si>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</si>
  <si>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</si>
  <si>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</si>
  <si>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</si>
  <si>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</si>
  <si>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</si>
  <si>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</si>
  <si>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</si>
  <si>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</si>
  <si>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</si>
  <si>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</si>
  <si>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</si>
  <si>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</si>
  <si>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</si>
  <si>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</si>
  <si>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</si>
  <si>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</si>
  <si>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</si>
  <si>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</si>
  <si>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</si>
  <si>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</si>
  <si>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</si>
  <si>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</si>
  <si>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</si>
  <si>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</si>
  <si>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</si>
  <si>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</si>
  <si>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</si>
  <si>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</si>
  <si>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</si>
  <si>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</si>
  <si>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</si>
  <si>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</si>
  <si>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</si>
  <si>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</si>
  <si>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</si>
  <si>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</si>
  <si>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</si>
  <si>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</si>
  <si>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</si>
  <si>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</si>
  <si>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</si>
  <si>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</si>
  <si>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</si>
  <si>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</si>
  <si>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</si>
  <si>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</si>
  <si>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</si>
  <si>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</si>
  <si>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</si>
  <si>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</si>
  <si>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</si>
  <si>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</si>
  <si>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</si>
  <si>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</si>
  <si>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</si>
  <si>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</si>
  <si>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</si>
  <si>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</si>
  <si>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</si>
  <si>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</si>
  <si>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</si>
  <si>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</si>
  <si>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</si>
  <si>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</si>
  <si>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</si>
  <si>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</si>
  <si>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</si>
  <si>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</si>
  <si>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</si>
  <si>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</si>
  <si>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</si>
  <si>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</si>
  <si>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</si>
  <si>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</si>
  <si>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</si>
  <si>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</si>
  <si>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</si>
  <si>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</si>
  <si>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</si>
  <si>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</si>
  <si>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</si>
  <si>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</si>
  <si>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</si>
  <si>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</si>
  <si>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</si>
  <si>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</si>
  <si>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</si>
  <si>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</si>
  <si>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</si>
  <si>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</si>
  <si>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</si>
  <si>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</si>
  <si>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</si>
  <si>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</si>
  <si>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</si>
  <si>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</si>
  <si>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</si>
  <si>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</si>
  <si>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</si>
  <si>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</si>
  <si>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</si>
  <si>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</si>
  <si>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</si>
  <si>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</si>
  <si>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</si>
  <si>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</si>
  <si>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</si>
  <si>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</si>
  <si>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</si>
  <si>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</si>
  <si>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</si>
  <si>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</si>
  <si>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</si>
  <si>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</si>
  <si>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</si>
  <si>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</si>
  <si>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</si>
  <si>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</si>
  <si>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</si>
  <si>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</si>
  <si>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</si>
  <si>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</si>
  <si>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</si>
  <si>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</si>
  <si>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</si>
  <si>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</si>
  <si>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</si>
  <si>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</si>
  <si>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</si>
  <si>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</si>
  <si>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</si>
  <si>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</si>
  <si>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</si>
  <si>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</si>
  <si>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</si>
  <si>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</si>
  <si>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</si>
  <si>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</si>
  <si>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</si>
  <si>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</si>
  <si>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</si>
  <si>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</si>
  <si>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</si>
  <si>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</si>
  <si>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</si>
  <si>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</si>
  <si>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</si>
  <si>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</si>
  <si>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</si>
  <si>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</si>
  <si>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</si>
  <si>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</si>
  <si>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</si>
  <si>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</si>
  <si>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</si>
  <si>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</si>
  <si>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</si>
  <si>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</si>
  <si>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</si>
  <si>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</si>
  <si>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</si>
  <si>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</si>
  <si>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</si>
  <si>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</si>
  <si>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</si>
  <si>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</si>
  <si>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</si>
  <si>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</si>
  <si>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</si>
  <si>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</si>
  <si>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</si>
  <si>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</si>
  <si>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</si>
  <si>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</si>
  <si>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</si>
  <si>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</si>
  <si>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</si>
  <si>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</si>
  <si>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</si>
  <si>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</si>
  <si>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</si>
  <si>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</si>
  <si>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</si>
  <si>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</si>
  <si>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</si>
  <si>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</si>
  <si>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</si>
  <si>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</si>
  <si>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</si>
  <si>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</si>
  <si>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</si>
  <si>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</si>
  <si>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</si>
  <si>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</si>
  <si>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</si>
  <si>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</si>
  <si>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</si>
  <si>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</si>
  <si>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</si>
  <si>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</si>
  <si>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</si>
  <si>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</si>
  <si>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</si>
  <si>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</si>
  <si>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</si>
  <si>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</si>
  <si>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</si>
  <si>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</si>
  <si>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</si>
  <si>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</si>
  <si>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</si>
  <si>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</si>
  <si>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</si>
  <si>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</si>
  <si>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</si>
  <si>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</si>
  <si>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</si>
  <si>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</si>
  <si>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</si>
  <si>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</si>
  <si>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</si>
  <si>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</si>
  <si>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</si>
  <si>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</si>
  <si>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</si>
  <si>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</si>
  <si>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</si>
  <si>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</si>
  <si>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</si>
  <si>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</si>
  <si>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</si>
  <si>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</si>
  <si>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</si>
  <si>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</si>
  <si>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</si>
  <si>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</si>
  <si>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</si>
  <si>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</si>
  <si>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</si>
  <si>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</si>
  <si>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</si>
  <si>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</si>
  <si>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</si>
  <si>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</si>
  <si>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</si>
  <si>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</si>
  <si>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</si>
  <si>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</si>
  <si>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</si>
  <si>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</si>
  <si>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</si>
  <si>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</si>
  <si>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</si>
  <si>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</si>
  <si>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</si>
  <si>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</si>
  <si>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</si>
  <si>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</si>
  <si>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</si>
  <si>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</si>
  <si>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</si>
  <si>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</si>
  <si>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</si>
  <si>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</si>
  <si>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</si>
  <si>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</si>
  <si>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</si>
  <si>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</si>
  <si>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</si>
  <si>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</si>
  <si>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</si>
  <si>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</si>
  <si>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</si>
  <si>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</si>
  <si>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</si>
  <si>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</si>
  <si>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</si>
  <si>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</si>
  <si>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</si>
  <si>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</si>
  <si>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</si>
  <si>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</si>
  <si>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</si>
  <si>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</si>
  <si>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</si>
  <si>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</si>
  <si>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</si>
  <si>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</si>
  <si>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</si>
  <si>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</si>
  <si>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</si>
  <si>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</si>
  <si>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</si>
  <si>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</si>
  <si>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</si>
  <si>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</si>
  <si>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</si>
  <si>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</si>
  <si>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</si>
  <si>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</si>
  <si>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</si>
  <si>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</si>
  <si>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</si>
  <si>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</si>
  <si>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</si>
  <si>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</si>
  <si>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</si>
  <si>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</si>
  <si>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</si>
  <si>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</si>
  <si>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</si>
  <si>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</si>
  <si>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</si>
  <si>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</si>
  <si>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</si>
  <si>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</si>
  <si>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</si>
  <si>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</si>
  <si>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</si>
  <si>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</si>
  <si>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</si>
  <si>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</si>
  <si>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</si>
  <si>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</si>
  <si>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</si>
  <si>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</si>
  <si>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</si>
  <si>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</si>
  <si>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</si>
  <si>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</si>
  <si>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</si>
  <si>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</si>
  <si>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</si>
  <si>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</si>
  <si>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</si>
  <si>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</si>
  <si>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</si>
  <si>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</si>
  <si>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</si>
  <si>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</si>
  <si>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</si>
  <si>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</si>
  <si>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</si>
  <si>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</si>
  <si>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</si>
  <si>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</si>
  <si>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</si>
  <si>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</si>
  <si>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</si>
  <si>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</si>
  <si>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</si>
  <si>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</si>
  <si>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</si>
  <si>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</si>
  <si>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</si>
  <si>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</si>
  <si>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</si>
  <si>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</si>
  <si>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</si>
  <si>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</si>
  <si>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</si>
  <si>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</si>
  <si>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</si>
  <si>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</si>
  <si>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</si>
  <si>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</si>
  <si>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</si>
  <si>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</si>
  <si>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</si>
  <si>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</si>
  <si>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</si>
  <si>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</si>
  <si>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</si>
  <si>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</si>
  <si>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</si>
  <si>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</si>
  <si>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</si>
  <si>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</si>
  <si>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</si>
  <si>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</si>
  <si>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</si>
  <si>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</si>
  <si>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</si>
  <si>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</si>
  <si>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</si>
  <si>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</si>
  <si>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</si>
  <si>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</si>
  <si>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</si>
  <si>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</si>
  <si>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</si>
  <si>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</si>
  <si>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</si>
  <si>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</si>
  <si>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</si>
  <si>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</si>
  <si>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</si>
  <si>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</si>
  <si>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</si>
  <si>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</si>
  <si>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</si>
  <si>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</si>
  <si>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</si>
  <si>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</si>
  <si>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</si>
  <si>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</si>
  <si>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</si>
  <si>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</si>
  <si>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</si>
  <si>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</si>
  <si>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</si>
  <si>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</si>
  <si>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</si>
  <si>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</si>
  <si>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</si>
  <si>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</si>
  <si>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</si>
  <si>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</si>
  <si>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</si>
  <si>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</si>
  <si>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</si>
  <si>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</si>
  <si>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</si>
  <si>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</si>
  <si>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</si>
  <si>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</si>
  <si>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</si>
  <si>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</si>
  <si>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</si>
  <si>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</si>
  <si>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</si>
  <si>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</si>
  <si>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</si>
  <si>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</si>
  <si>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</si>
  <si>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</si>
  <si>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</si>
  <si>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</si>
  <si>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</si>
  <si>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</si>
  <si>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</si>
  <si>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</si>
  <si>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</si>
  <si>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</si>
  <si>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</si>
  <si>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</si>
  <si>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</si>
  <si>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</si>
  <si>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</si>
  <si>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</si>
  <si>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</si>
  <si>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</si>
  <si>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</si>
  <si>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</si>
  <si>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</si>
  <si>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</si>
  <si>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</si>
  <si>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</si>
  <si>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</si>
  <si>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</si>
  <si>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</si>
  <si>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</si>
  <si>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</si>
  <si>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</si>
  <si>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</si>
  <si>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</si>
  <si>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</si>
  <si>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</si>
  <si>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</si>
  <si>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</si>
  <si>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</si>
  <si>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</si>
  <si>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</si>
  <si>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</si>
  <si>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</si>
  <si>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</si>
  <si>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</si>
  <si>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</si>
  <si>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</si>
  <si>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</si>
  <si>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</si>
  <si>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</si>
  <si>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</si>
  <si>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</si>
  <si>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</si>
  <si>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</si>
  <si>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</si>
  <si>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</si>
  <si>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</si>
  <si>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</si>
  <si>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</si>
  <si>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</si>
  <si>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</si>
  <si>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</si>
  <si>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</si>
  <si>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</si>
  <si>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</si>
  <si>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</si>
  <si>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</si>
  <si>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</si>
  <si>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</si>
  <si>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</si>
  <si>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</si>
  <si>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</si>
  <si>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</si>
  <si>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</si>
  <si>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</si>
  <si>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</si>
  <si>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</si>
  <si>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</si>
  <si>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</si>
  <si>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</si>
  <si>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</si>
  <si>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</si>
  <si>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</si>
  <si>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</si>
  <si>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</si>
  <si>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</si>
  <si>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</si>
  <si>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</si>
  <si>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</si>
  <si>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</si>
  <si>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</si>
  <si>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</si>
  <si>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</si>
  <si>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</si>
  <si>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</si>
  <si>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</si>
  <si>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</si>
  <si>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</si>
  <si>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</si>
  <si>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</si>
  <si>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</si>
  <si>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</si>
  <si>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</si>
  <si>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</si>
  <si>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</si>
  <si>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</si>
  <si>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</si>
  <si>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</si>
  <si>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</si>
  <si>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</si>
  <si>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</si>
  <si>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</si>
  <si>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</si>
  <si>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</si>
  <si>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</si>
  <si>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</si>
  <si>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</si>
  <si>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</si>
  <si>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</si>
  <si>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</si>
  <si>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</si>
  <si>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</si>
  <si>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</si>
  <si>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</si>
  <si>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</si>
  <si>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</si>
  <si>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</si>
  <si>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</si>
  <si>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</si>
  <si>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</si>
  <si>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</si>
  <si>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</si>
  <si>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</si>
  <si>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</si>
  <si>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</si>
  <si>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</si>
  <si>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</si>
  <si>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</si>
  <si>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</si>
  <si>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</si>
  <si>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</si>
  <si>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</si>
  <si>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</si>
  <si>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</si>
  <si>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</si>
  <si>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</si>
  <si>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</si>
  <si>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</si>
  <si>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</si>
  <si>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</si>
  <si>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</si>
  <si>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</si>
  <si>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</si>
  <si>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</si>
  <si>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</si>
  <si>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</si>
  <si>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</si>
  <si>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</si>
  <si>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</si>
  <si>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</si>
  <si>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</si>
  <si>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</si>
  <si>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</si>
  <si>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</si>
  <si>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</si>
  <si>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</si>
  <si>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</si>
  <si>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</si>
  <si>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</si>
  <si>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</si>
  <si>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</si>
  <si>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</si>
  <si>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</si>
  <si>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</si>
  <si>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</si>
  <si>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</si>
  <si>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</si>
  <si>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</si>
  <si>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</si>
  <si>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</si>
  <si>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</si>
  <si>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</si>
  <si>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</si>
  <si>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</si>
  <si>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</si>
  <si>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</si>
  <si>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</si>
  <si>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</si>
  <si>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</si>
  <si>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</si>
  <si>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</si>
  <si>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</si>
  <si>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</si>
  <si>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</si>
  <si>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</si>
  <si>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</si>
  <si>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</si>
  <si>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</si>
  <si>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</si>
  <si>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</si>
  <si>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</si>
  <si>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</si>
  <si>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</si>
  <si>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</si>
  <si>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</si>
  <si>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</si>
  <si>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</si>
  <si>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</si>
  <si>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</si>
  <si>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</si>
  <si>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</si>
  <si>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</si>
  <si>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</si>
  <si>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</si>
  <si>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</si>
  <si>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</si>
  <si>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</si>
  <si>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</si>
  <si>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</si>
  <si>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</si>
  <si>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</si>
  <si>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</si>
  <si>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</si>
  <si>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</si>
  <si>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</si>
  <si>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</si>
  <si>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</si>
  <si>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</si>
  <si>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</si>
  <si>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</si>
  <si>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</si>
  <si>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</si>
  <si>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</si>
  <si>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</si>
  <si>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</si>
  <si>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</si>
  <si>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</si>
  <si>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</si>
  <si>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</si>
  <si>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</si>
  <si>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</si>
  <si>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</si>
  <si>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</si>
  <si>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</si>
  <si>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</si>
  <si>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</si>
  <si>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</si>
  <si>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</si>
  <si>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</si>
  <si>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</si>
  <si>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</si>
  <si>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</si>
  <si>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</si>
  <si>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</si>
  <si>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</si>
  <si>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</si>
  <si>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</si>
  <si>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</si>
  <si>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</si>
  <si>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</si>
  <si>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</si>
  <si>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</si>
  <si>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</si>
  <si>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</si>
  <si>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</si>
  <si>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</si>
  <si>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</si>
  <si>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</si>
  <si>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</si>
  <si>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</si>
  <si>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</si>
  <si>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</si>
  <si>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</si>
  <si>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</si>
  <si>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</si>
  <si>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</si>
  <si>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</si>
  <si>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</si>
  <si>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</si>
  <si>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</si>
  <si>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</si>
  <si>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</si>
  <si>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</si>
  <si>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</si>
  <si>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</si>
  <si>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</si>
  <si>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</si>
  <si>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</si>
  <si>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</si>
  <si>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</si>
  <si>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</si>
  <si>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</si>
  <si>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</si>
  <si>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</si>
  <si>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</si>
  <si>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</si>
  <si>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</si>
  <si>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</si>
  <si>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</si>
  <si>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</si>
  <si>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</si>
  <si>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</si>
  <si>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</si>
  <si>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</si>
  <si>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</si>
  <si>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</si>
  <si>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</si>
  <si>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</si>
  <si>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</si>
  <si>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</si>
  <si>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</si>
  <si>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</si>
  <si>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</si>
  <si>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</si>
  <si>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</si>
  <si>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</si>
  <si>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</si>
  <si>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</si>
  <si>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</si>
  <si>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</si>
  <si>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</si>
  <si>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</si>
  <si>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</si>
  <si>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</si>
  <si>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</si>
  <si>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</si>
  <si>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</si>
  <si>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</si>
  <si>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</si>
  <si>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</si>
  <si>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</si>
  <si>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</si>
  <si>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</si>
  <si>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</si>
  <si>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</si>
  <si>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</si>
  <si>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</si>
  <si>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</si>
  <si>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</si>
  <si>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</si>
  <si>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</si>
  <si>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</si>
  <si>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</si>
  <si>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</si>
  <si>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</si>
  <si>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</si>
  <si>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</si>
  <si>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</si>
  <si>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</si>
  <si>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</si>
  <si>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</si>
  <si>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</si>
  <si>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</si>
  <si>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</si>
  <si>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</si>
  <si>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</si>
  <si>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</si>
  <si>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</si>
  <si>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</si>
  <si>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</si>
  <si>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</si>
  <si>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</si>
  <si>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</si>
  <si>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</si>
  <si>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</si>
  <si>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</si>
  <si>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</si>
  <si>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</si>
  <si>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</si>
  <si>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</si>
  <si>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</si>
  <si>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</si>
  <si>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</si>
  <si>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</si>
  <si>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</si>
  <si>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</si>
  <si>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</si>
  <si>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</si>
  <si>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</si>
  <si>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</si>
  <si>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</si>
  <si>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</si>
  <si>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</si>
  <si>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</si>
  <si>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</si>
  <si>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</si>
  <si>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</si>
  <si>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</si>
  <si>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</si>
  <si>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</si>
  <si>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</si>
  <si>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</si>
  <si>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</si>
  <si>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</si>
  <si>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</si>
  <si>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</si>
  <si>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</si>
  <si>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</si>
  <si>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</si>
  <si>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</si>
  <si>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</si>
  <si>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</si>
  <si>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</si>
  <si>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</si>
  <si>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</si>
  <si>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</si>
  <si>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</si>
  <si>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</si>
  <si>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</si>
  <si>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</si>
  <si>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</si>
  <si>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</si>
  <si>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</si>
  <si>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</si>
  <si>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</si>
  <si>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</si>
  <si>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</si>
  <si>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</si>
  <si>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</si>
  <si>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</si>
  <si>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</si>
  <si>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</si>
  <si>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</si>
  <si>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</si>
  <si>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</si>
  <si>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</si>
  <si>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</si>
  <si>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</si>
  <si>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</si>
  <si>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</si>
  <si>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</si>
  <si>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</si>
  <si>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</si>
  <si>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</si>
  <si>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</si>
  <si>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</si>
  <si>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</si>
  <si>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</si>
  <si>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</si>
  <si>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</si>
  <si>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</si>
  <si>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</si>
  <si>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</si>
  <si>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</si>
  <si>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</si>
  <si>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</si>
  <si>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</si>
  <si>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</si>
  <si>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</si>
  <si>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</si>
  <si>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</si>
  <si>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</si>
  <si>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</si>
  <si>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</si>
  <si>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</si>
  <si>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</si>
  <si>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</si>
  <si>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</si>
  <si>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</si>
  <si>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</si>
  <si>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</si>
  <si>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</si>
  <si>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</si>
  <si>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</si>
  <si>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</si>
  <si>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</si>
  <si>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</si>
  <si>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</si>
  <si>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</si>
  <si>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</si>
  <si>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</si>
  <si>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</si>
  <si>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</si>
  <si>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</si>
  <si>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</si>
  <si>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</si>
  <si>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</si>
  <si>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</si>
  <si>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</si>
  <si>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</si>
  <si>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</si>
  <si>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</si>
  <si>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</si>
  <si>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</si>
  <si>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</si>
  <si>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</si>
  <si>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</si>
  <si>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</si>
  <si>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</si>
  <si>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</si>
  <si>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</si>
  <si>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</si>
  <si>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</si>
  <si>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</si>
  <si>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</si>
  <si>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</si>
  <si>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</si>
  <si>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</si>
  <si>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</si>
  <si>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</si>
  <si>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</si>
  <si>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</si>
  <si>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</si>
  <si>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</si>
  <si>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</si>
  <si>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</si>
  <si>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</si>
  <si>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</si>
  <si>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</si>
  <si>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</si>
  <si>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</si>
  <si>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</si>
  <si>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</si>
  <si>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</si>
  <si>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</si>
  <si>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</si>
  <si>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</si>
  <si>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</si>
  <si>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</si>
  <si>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</si>
  <si>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</si>
  <si>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</si>
  <si>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</si>
  <si>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</si>
  <si>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</si>
  <si>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</si>
  <si>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</si>
  <si>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</si>
  <si>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</si>
  <si>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</si>
  <si>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</si>
  <si>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</si>
  <si>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</si>
  <si>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</si>
  <si>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</si>
  <si>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</si>
  <si>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</si>
  <si>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</si>
  <si>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</si>
  <si>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</si>
  <si>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</si>
  <si>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</si>
  <si>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</si>
  <si>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</si>
  <si>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</si>
  <si>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</si>
  <si>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</si>
  <si>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</si>
  <si>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</si>
  <si>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</si>
  <si>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</si>
  <si>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</si>
  <si>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</si>
  <si>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</si>
  <si>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</si>
  <si>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</si>
  <si>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</si>
  <si>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</si>
  <si>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</si>
  <si>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</si>
  <si>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</si>
  <si>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</si>
  <si>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</si>
  <si>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</si>
  <si>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</si>
  <si>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</si>
  <si>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</si>
  <si>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</si>
  <si>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</si>
  <si>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</si>
  <si>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</si>
  <si>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</si>
  <si>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</si>
  <si>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</si>
  <si>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</si>
  <si>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</si>
  <si>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</si>
  <si>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</si>
  <si>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</si>
  <si>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</si>
  <si>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</si>
  <si>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</si>
  <si>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</si>
  <si>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</si>
  <si>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</si>
  <si>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</si>
  <si>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</si>
  <si>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</si>
  <si>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</si>
  <si>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</si>
  <si>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</si>
  <si>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</si>
  <si>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</si>
  <si>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</si>
  <si>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</si>
  <si>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</si>
  <si>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</si>
  <si>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</si>
  <si>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</si>
  <si>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</si>
  <si>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</si>
  <si>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</si>
  <si>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</si>
  <si>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</si>
  <si>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</si>
  <si>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</si>
  <si>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</si>
  <si>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</si>
  <si>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</si>
  <si>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</si>
  <si>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</si>
  <si>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</si>
  <si>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</si>
  <si>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</si>
  <si>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</si>
  <si>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</si>
  <si>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</si>
  <si>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</si>
  <si>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</si>
  <si>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</si>
  <si>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</si>
  <si>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</si>
  <si>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</si>
  <si>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</si>
  <si>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</si>
  <si>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</si>
  <si>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</si>
  <si>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</si>
  <si>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</si>
  <si>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</si>
  <si>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</si>
  <si>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</si>
  <si>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</si>
  <si>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</si>
  <si>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</si>
  <si>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</si>
  <si>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</si>
  <si>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</si>
  <si>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</si>
  <si>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</si>
  <si>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</si>
  <si>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</si>
  <si>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</si>
  <si>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</si>
  <si>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</si>
  <si>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</si>
  <si>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</si>
  <si>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</si>
  <si>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</si>
  <si>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</si>
  <si>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</si>
  <si>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</si>
  <si>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</si>
  <si>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</si>
  <si>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</si>
  <si>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</si>
  <si>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</si>
  <si>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</si>
  <si>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</si>
  <si>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</si>
  <si>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</si>
  <si>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</si>
  <si>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</si>
  <si>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</si>
  <si>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</si>
  <si>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</si>
  <si>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</si>
  <si>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</si>
  <si>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</si>
  <si>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</si>
  <si>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</si>
  <si>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</si>
  <si>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</si>
  <si>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</si>
  <si>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</si>
  <si>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</si>
  <si>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</si>
  <si>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</si>
  <si>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</si>
  <si>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</si>
  <si>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</si>
  <si>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</si>
  <si>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</si>
  <si>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</si>
  <si>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</si>
  <si>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</si>
  <si>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</si>
  <si>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</si>
  <si>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</si>
  <si>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</si>
  <si>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</si>
  <si>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</si>
  <si>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</si>
  <si>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</si>
  <si>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</si>
  <si>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</si>
  <si>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</si>
  <si>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</si>
  <si>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</si>
  <si>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</si>
  <si>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</si>
  <si>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</si>
  <si>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</si>
  <si>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</si>
  <si>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</si>
  <si>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</si>
  <si>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</si>
  <si>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</si>
  <si>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</si>
  <si>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</si>
  <si>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</si>
  <si>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</si>
  <si>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</si>
  <si>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</si>
  <si>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</si>
  <si>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</si>
  <si>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</si>
  <si>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</si>
  <si>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</si>
  <si>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</si>
  <si>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</si>
  <si>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</si>
  <si>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</si>
  <si>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</si>
  <si>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</si>
  <si>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</si>
  <si>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</si>
  <si>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</si>
  <si>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</si>
  <si>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</si>
  <si>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</si>
  <si>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</si>
  <si>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</si>
  <si>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</si>
  <si>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</si>
  <si>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</si>
  <si>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</si>
  <si>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</si>
  <si>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</si>
  <si>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</si>
  <si>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</si>
  <si>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</si>
  <si>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</si>
  <si>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</si>
  <si>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</si>
  <si>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</si>
  <si>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</si>
  <si>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</si>
  <si>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</si>
  <si>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</si>
  <si>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</si>
  <si>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</si>
  <si>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</si>
  <si>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</si>
  <si>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</si>
  <si>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</si>
  <si>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</si>
  <si>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</si>
  <si>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</si>
  <si>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</si>
  <si>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</si>
  <si>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</si>
  <si>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</si>
  <si>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</si>
  <si>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</si>
  <si>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</si>
  <si>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</si>
  <si>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</si>
  <si>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</si>
  <si>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</si>
  <si>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</si>
  <si>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</si>
  <si>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</si>
  <si>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</si>
  <si>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</si>
  <si>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</si>
  <si>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</si>
  <si>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</si>
  <si>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</si>
  <si>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</si>
  <si>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</si>
  <si>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</si>
  <si>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</si>
  <si>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</si>
  <si>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</si>
  <si>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</si>
  <si>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</si>
  <si>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</si>
  <si>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</si>
  <si>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</si>
  <si>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</si>
  <si>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</si>
  <si>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</si>
  <si>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</si>
  <si>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</si>
  <si>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</si>
  <si>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</si>
  <si>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</si>
  <si>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</si>
  <si>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</si>
  <si>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</si>
  <si>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</si>
  <si>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</si>
  <si>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</si>
  <si>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</si>
  <si>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</si>
  <si>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</si>
  <si>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</si>
  <si>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</si>
  <si>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</si>
  <si>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</si>
  <si>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</si>
  <si>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</si>
  <si>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</si>
  <si>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</si>
  <si>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</si>
  <si>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</si>
  <si>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</si>
  <si>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</si>
  <si>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</si>
  <si>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</si>
  <si>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</si>
  <si>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</si>
  <si>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</si>
  <si>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</si>
  <si>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</si>
  <si>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</si>
  <si>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</si>
  <si>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</si>
  <si>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</si>
  <si>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</si>
  <si>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</si>
  <si>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</si>
  <si>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</si>
  <si>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</si>
  <si>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</si>
  <si>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</si>
  <si>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</si>
  <si>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</si>
  <si>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</si>
  <si>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</si>
  <si>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</si>
  <si>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</si>
  <si>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</si>
  <si>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</si>
  <si>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</si>
  <si>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</si>
  <si>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</si>
  <si>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</si>
  <si>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</si>
  <si>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</si>
  <si>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</si>
  <si>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</si>
  <si>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</si>
  <si>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</si>
  <si>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</si>
  <si>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</si>
  <si>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</si>
  <si>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</si>
  <si>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</si>
  <si>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</si>
  <si>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</si>
  <si>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</si>
  <si>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</si>
  <si>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</si>
  <si>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</si>
  <si>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</si>
  <si>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</si>
  <si>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</si>
  <si>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</si>
  <si>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</si>
  <si>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</si>
  <si>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</si>
  <si>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</si>
  <si>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</si>
  <si>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</si>
  <si>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</si>
  <si>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</si>
  <si>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</si>
  <si>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</si>
  <si>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</si>
  <si>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</si>
  <si>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</si>
  <si>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</si>
  <si>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</si>
  <si>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</si>
  <si>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</si>
  <si>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</si>
  <si>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</si>
  <si>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</si>
  <si>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</si>
  <si>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</si>
  <si>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</si>
  <si>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</si>
  <si>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</si>
  <si>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</si>
  <si>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</si>
  <si>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</si>
  <si>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</si>
  <si>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</si>
  <si>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</si>
  <si>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</si>
  <si>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</si>
  <si>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</si>
  <si>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</si>
  <si>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</si>
  <si>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</si>
  <si>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</si>
  <si>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</si>
  <si>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</si>
  <si>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</si>
  <si>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</si>
  <si>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</si>
  <si>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</si>
  <si>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</si>
  <si>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</si>
  <si>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</si>
  <si>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</si>
  <si>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</si>
  <si>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</si>
  <si>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</si>
  <si>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</si>
  <si>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</si>
  <si>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</si>
  <si>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</si>
  <si>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</si>
  <si>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</si>
  <si>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</si>
  <si>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</si>
  <si>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</si>
  <si>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</si>
  <si>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</si>
  <si>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</si>
  <si>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</si>
  <si>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</si>
  <si>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</si>
  <si>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</si>
  <si>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</si>
  <si>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</si>
  <si>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</si>
  <si>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</si>
  <si>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</si>
  <si>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</si>
  <si>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</si>
  <si>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</si>
  <si>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</si>
  <si>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</si>
  <si>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</si>
  <si>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</si>
  <si>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</si>
  <si>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</si>
  <si>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</si>
  <si>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</si>
  <si>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</si>
  <si>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</si>
  <si>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</si>
  <si>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</si>
  <si>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</si>
  <si>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</si>
  <si>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</si>
  <si>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</si>
  <si>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</si>
  <si>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</si>
  <si>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</si>
  <si>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</si>
  <si>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</si>
  <si>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</si>
  <si>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</si>
  <si>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</si>
  <si>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</si>
  <si>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</si>
  <si>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</si>
  <si>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</si>
  <si>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</si>
  <si>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</si>
  <si>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</si>
  <si>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</si>
  <si>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</si>
  <si>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</si>
  <si>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</si>
  <si>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</si>
  <si>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</si>
  <si>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</si>
  <si>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</si>
  <si>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</si>
  <si>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</si>
  <si>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</si>
  <si>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</si>
  <si>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</si>
  <si>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</si>
  <si>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</si>
  <si>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</si>
  <si>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</si>
  <si>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</si>
  <si>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</si>
  <si>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</si>
  <si>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</si>
  <si>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</si>
  <si>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</si>
  <si>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</si>
  <si>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</si>
  <si>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</si>
  <si>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</si>
  <si>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</si>
  <si>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</si>
  <si>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</si>
  <si>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</si>
  <si>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</si>
  <si>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</si>
  <si>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</si>
  <si>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</si>
  <si>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</si>
  <si>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</si>
  <si>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</si>
  <si>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</si>
  <si>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</si>
  <si>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</si>
  <si>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</si>
  <si>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</si>
  <si>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</si>
  <si>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</si>
  <si>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</si>
  <si>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</si>
  <si>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</si>
  <si>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</si>
  <si>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</si>
  <si>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</si>
  <si>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</si>
  <si>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</si>
  <si>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</si>
  <si>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</si>
  <si>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</si>
  <si>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</si>
  <si>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</si>
  <si>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</si>
  <si>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</si>
  <si>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</si>
  <si>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</si>
  <si>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</si>
  <si>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</si>
  <si>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</si>
  <si>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</si>
  <si>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</si>
  <si>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</si>
  <si>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</si>
  <si>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</si>
  <si>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</si>
  <si>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</si>
  <si>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</si>
  <si>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</si>
  <si>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</si>
  <si>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</si>
  <si>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</si>
  <si>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</si>
  <si>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</si>
  <si>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</si>
  <si>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</si>
  <si>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</si>
  <si>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</si>
  <si>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</si>
  <si>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</si>
  <si>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</si>
  <si>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</si>
  <si>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</si>
  <si>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</si>
  <si>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</si>
  <si>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</si>
  <si>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</si>
  <si>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</si>
  <si>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</si>
  <si>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</si>
  <si>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</si>
  <si>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</si>
  <si>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</si>
  <si>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</si>
  <si>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</si>
  <si>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</si>
  <si>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</si>
  <si>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</si>
  <si>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</si>
  <si>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</si>
  <si>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</si>
  <si>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</si>
  <si>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</si>
  <si>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</si>
  <si>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</si>
  <si>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</si>
  <si>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</si>
  <si>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</si>
  <si>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</si>
  <si>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</si>
  <si>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</si>
  <si>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</si>
  <si>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</si>
  <si>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</si>
  <si>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</si>
  <si>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</si>
  <si>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</si>
  <si>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</si>
  <si>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</si>
  <si>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</si>
  <si>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</si>
  <si>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</si>
  <si>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</si>
  <si>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</si>
  <si>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</si>
  <si>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</si>
  <si>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</si>
  <si>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</si>
  <si>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</si>
  <si>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</si>
  <si>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</si>
  <si>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</si>
  <si>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</si>
  <si>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</si>
  <si>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</si>
  <si>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</si>
  <si>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</si>
  <si>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</si>
  <si>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</si>
  <si>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</si>
  <si>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</si>
  <si>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</si>
  <si>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</si>
  <si>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</si>
  <si>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</si>
  <si>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</si>
  <si>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</si>
  <si>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</si>
  <si>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</si>
  <si>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</si>
  <si>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</si>
  <si>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</si>
  <si>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</si>
  <si>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</si>
  <si>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</si>
  <si>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</si>
  <si>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</si>
  <si>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</si>
  <si>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</si>
  <si>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</si>
  <si>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</si>
  <si>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</si>
  <si>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</si>
  <si>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</si>
  <si>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</si>
  <si>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</si>
  <si>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</si>
  <si>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</si>
  <si>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</si>
  <si>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</si>
  <si>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</si>
  <si>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</si>
  <si>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</si>
  <si>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</si>
  <si>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</si>
  <si>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</si>
  <si>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</si>
  <si>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</si>
  <si>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</si>
  <si>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</si>
  <si>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</si>
  <si>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</si>
  <si>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</si>
  <si>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</si>
  <si>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</si>
  <si>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</si>
  <si>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</si>
  <si>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</si>
  <si>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</si>
  <si>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</si>
  <si>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</si>
  <si>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</si>
  <si>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</si>
  <si>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</si>
  <si>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</si>
  <si>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</si>
  <si>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</si>
  <si>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</si>
  <si>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</si>
  <si>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</si>
  <si>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</si>
  <si>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</si>
  <si>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</si>
  <si>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</si>
  <si>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</si>
  <si>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</si>
  <si>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</si>
  <si>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</si>
  <si>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</si>
  <si>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</si>
  <si>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</si>
  <si>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</si>
  <si>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</si>
  <si>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</si>
  <si>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</si>
  <si>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</si>
  <si>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</si>
  <si>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</si>
  <si>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</si>
  <si>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</si>
  <si>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</si>
  <si>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</si>
  <si>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</si>
  <si>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</si>
  <si>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</si>
  <si>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</si>
  <si>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</si>
  <si>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</si>
  <si>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</si>
  <si>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</si>
  <si>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</si>
  <si>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</si>
  <si>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</si>
  <si>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</si>
  <si>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</si>
  <si>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</si>
  <si>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</si>
  <si>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</si>
  <si>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</si>
  <si>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</si>
  <si>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</si>
  <si>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</si>
  <si>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</si>
  <si>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</si>
  <si>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</si>
  <si>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</si>
  <si>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</si>
  <si>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</si>
  <si>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</si>
  <si>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</si>
  <si>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</si>
  <si>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</si>
  <si>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</si>
  <si>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</si>
  <si>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</si>
  <si>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</si>
  <si>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</si>
  <si>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</si>
  <si>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</si>
  <si>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</si>
  <si>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</si>
  <si>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</si>
  <si>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</si>
  <si>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</si>
  <si>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</si>
  <si>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</si>
  <si>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</si>
  <si>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</si>
  <si>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</si>
  <si>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</si>
  <si>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</si>
  <si>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</si>
  <si>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</si>
  <si>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</si>
  <si>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</si>
  <si>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</si>
  <si>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</si>
  <si>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</si>
  <si>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</si>
  <si>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</si>
  <si>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</si>
  <si>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</si>
  <si>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</si>
  <si>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</si>
  <si>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</si>
  <si>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</si>
  <si>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</si>
  <si>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</si>
  <si>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</si>
  <si>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</si>
  <si>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</si>
  <si>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</si>
  <si>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</si>
  <si>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</si>
  <si>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</si>
  <si>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</si>
  <si>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</si>
  <si>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</si>
  <si>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</si>
  <si>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</si>
  <si>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</si>
  <si>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</si>
  <si>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</si>
  <si>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</si>
  <si>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</si>
  <si>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</si>
  <si>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</si>
  <si>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</si>
  <si>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</si>
  <si>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</si>
  <si>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</si>
  <si>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</si>
  <si>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</si>
  <si>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</si>
  <si>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</si>
  <si>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</si>
  <si>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</si>
  <si>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</si>
  <si>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</si>
  <si>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</si>
  <si>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</si>
  <si>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</si>
  <si>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</si>
  <si>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</si>
  <si>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</si>
  <si>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</si>
  <si>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</si>
  <si>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</si>
  <si>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</si>
  <si>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</si>
  <si>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</si>
  <si>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</si>
  <si>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</si>
  <si>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</si>
  <si>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</si>
  <si>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</si>
  <si>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</si>
  <si>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</si>
  <si>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</si>
  <si>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</si>
  <si>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</si>
  <si>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</si>
  <si>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</si>
  <si>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</si>
  <si>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</si>
  <si>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</si>
  <si>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</si>
  <si>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</si>
  <si>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</si>
  <si>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</si>
  <si>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</si>
  <si>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</si>
  <si>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</si>
  <si>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</si>
  <si>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</si>
  <si>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</si>
  <si>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</si>
  <si>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</si>
  <si>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</si>
  <si>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</si>
  <si>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</si>
  <si>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</si>
  <si>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</si>
  <si>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</si>
  <si>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</si>
  <si>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</si>
  <si>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</si>
  <si>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</si>
  <si>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</si>
  <si>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</si>
  <si>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</si>
  <si>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</si>
  <si>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</si>
  <si>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</si>
  <si>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</si>
  <si>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</si>
  <si>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</si>
  <si>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</si>
  <si>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</si>
  <si>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</si>
  <si>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</si>
  <si>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</si>
  <si>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</si>
  <si>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</si>
  <si>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</si>
  <si>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</si>
  <si>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</si>
  <si>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</si>
  <si>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</si>
  <si>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</si>
  <si>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</si>
  <si>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</si>
  <si>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</si>
  <si>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</si>
  <si>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</si>
  <si>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</si>
  <si>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</si>
  <si>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</si>
  <si>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</si>
  <si>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</si>
  <si>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</si>
  <si>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</si>
  <si>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</si>
  <si>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</si>
  <si>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</si>
  <si>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</si>
  <si>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</si>
  <si>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</si>
  <si>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</si>
  <si>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</si>
  <si>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</si>
  <si>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</si>
  <si>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</si>
  <si>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</si>
  <si>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</si>
  <si>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</si>
  <si>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</si>
  <si>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</si>
  <si>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</si>
  <si>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</si>
  <si>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</si>
  <si>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</si>
  <si>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</si>
  <si>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</si>
  <si>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</si>
  <si>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</si>
  <si>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</si>
  <si>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</si>
  <si>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</si>
  <si>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</si>
  <si>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</si>
  <si>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</si>
  <si>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</si>
  <si>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</si>
  <si>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</si>
  <si>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</si>
  <si>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</si>
  <si>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</si>
  <si>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</si>
  <si>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</si>
  <si>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</si>
  <si>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</si>
  <si>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</si>
  <si>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</si>
  <si>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</si>
  <si>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</si>
  <si>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</si>
  <si>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</si>
  <si>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</si>
  <si>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</si>
  <si>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</si>
  <si>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</si>
  <si>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</si>
  <si>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</si>
  <si>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</si>
  <si>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</si>
  <si>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</si>
  <si>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</si>
  <si>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</si>
  <si>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</si>
  <si>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</si>
  <si>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</si>
  <si>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</si>
  <si>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</si>
  <si>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</si>
  <si>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</si>
  <si>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</si>
  <si>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</si>
  <si>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</si>
  <si>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</si>
  <si>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</si>
  <si>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</si>
  <si>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</si>
  <si>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</si>
  <si>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</si>
  <si>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</si>
  <si>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</si>
  <si>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</si>
  <si>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</si>
  <si>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</si>
  <si>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</si>
  <si>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</si>
  <si>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</si>
  <si>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</si>
  <si>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</si>
  <si>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</si>
  <si>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</si>
  <si>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</si>
  <si>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</si>
  <si>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</si>
  <si>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</si>
  <si>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</si>
  <si>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</si>
  <si>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</si>
  <si>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</si>
  <si>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</si>
  <si>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</si>
  <si>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</si>
  <si>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</si>
  <si>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</si>
  <si>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</si>
  <si>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</si>
  <si>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</si>
  <si>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</si>
  <si>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</si>
  <si>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</si>
  <si>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</si>
  <si>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</si>
  <si>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</si>
  <si>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</si>
  <si>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</si>
  <si>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</si>
  <si>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</si>
  <si>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</si>
  <si>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</si>
  <si>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</si>
  <si>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</si>
  <si>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</si>
  <si>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</si>
  <si>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</si>
  <si>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</si>
  <si>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</si>
  <si>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</si>
  <si>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</si>
  <si>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</si>
  <si>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</si>
  <si>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</si>
  <si>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</si>
  <si>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</si>
  <si>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</si>
  <si>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</si>
  <si>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</si>
  <si>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</si>
  <si>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</si>
  <si>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</si>
  <si>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</si>
  <si>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</si>
  <si>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</si>
  <si>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</si>
  <si>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</si>
  <si>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</si>
  <si>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</si>
  <si>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</si>
  <si>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</si>
  <si>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</si>
  <si>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</si>
  <si>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</si>
  <si>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</si>
  <si>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</si>
  <si>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</si>
  <si>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</si>
  <si>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</si>
  <si>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</si>
  <si>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</si>
  <si>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</si>
  <si>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</si>
  <si>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</si>
  <si>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</si>
  <si>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</si>
  <si>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</si>
  <si>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</si>
  <si>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</si>
  <si>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</si>
  <si>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</si>
  <si>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</si>
  <si>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</si>
  <si>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</si>
  <si>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</si>
  <si>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</si>
  <si>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</si>
  <si>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</si>
  <si>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</si>
  <si>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</si>
  <si>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</si>
  <si>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</si>
  <si>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</si>
  <si>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</si>
  <si>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</si>
  <si>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</si>
  <si>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</si>
  <si>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</si>
  <si>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</si>
  <si>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</si>
  <si>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</si>
  <si>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</si>
  <si>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</si>
  <si>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</si>
  <si>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</si>
  <si>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</si>
  <si>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</si>
  <si>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</si>
  <si>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</si>
  <si>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</si>
  <si>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</si>
  <si>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</si>
  <si>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</si>
  <si>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</si>
  <si>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</si>
  <si>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</si>
  <si>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</si>
  <si>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</si>
  <si>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</si>
  <si>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</si>
  <si>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</si>
  <si>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</si>
  <si>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</si>
  <si>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</si>
  <si>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</si>
  <si>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</si>
  <si>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</si>
  <si>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</si>
  <si>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</si>
  <si>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</si>
  <si>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</si>
  <si>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</si>
  <si>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</si>
  <si>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</si>
  <si>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</si>
  <si>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</si>
  <si>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</si>
  <si>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</si>
  <si>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</si>
  <si>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</si>
  <si>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</si>
  <si>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</si>
  <si>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</si>
  <si>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</si>
  <si>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</si>
  <si>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</si>
  <si>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</si>
  <si>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</si>
  <si>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</si>
  <si>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</si>
  <si>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</si>
  <si>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</si>
  <si>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</si>
  <si>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</si>
  <si>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</si>
  <si>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</si>
  <si>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</si>
  <si>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</si>
  <si>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</si>
  <si>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</si>
  <si>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</si>
  <si>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</si>
  <si>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</si>
  <si>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</si>
  <si>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</si>
  <si>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</si>
  <si>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</si>
  <si>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</si>
  <si>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</si>
  <si>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</si>
  <si>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</si>
  <si>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</si>
  <si>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</si>
  <si>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</si>
  <si>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</si>
  <si>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</si>
  <si>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</si>
  <si>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</si>
  <si>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</si>
  <si>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</si>
  <si>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</si>
  <si>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</si>
  <si>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</si>
  <si>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</si>
  <si>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</si>
  <si>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</si>
  <si>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</si>
  <si>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</si>
  <si>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</si>
  <si>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</si>
  <si>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</si>
  <si>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</si>
  <si>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</si>
  <si>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</si>
  <si>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</si>
  <si>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</si>
  <si>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</si>
  <si>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</si>
  <si>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</si>
  <si>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</si>
  <si>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</si>
  <si>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</si>
  <si>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</si>
  <si>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</si>
  <si>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</si>
  <si>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</si>
  <si>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</si>
  <si>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</si>
  <si>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</si>
  <si>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</si>
  <si>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</si>
  <si>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</si>
  <si>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</si>
  <si>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</si>
  <si>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</si>
  <si>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</si>
  <si>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</si>
  <si>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</si>
  <si>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</si>
  <si>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</si>
  <si>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</si>
  <si>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</si>
  <si>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</si>
  <si>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</si>
  <si>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</si>
  <si>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</si>
  <si>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</si>
  <si>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</si>
  <si>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</si>
  <si>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</si>
  <si>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</si>
  <si>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</si>
  <si>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</si>
  <si>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</si>
  <si>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</si>
  <si>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</si>
  <si>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</si>
  <si>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</si>
  <si>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</si>
  <si>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</si>
  <si>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</si>
  <si>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</si>
  <si>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</si>
  <si>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</si>
  <si>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</si>
  <si>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</si>
  <si>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</si>
  <si>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</si>
  <si>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</si>
  <si>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</si>
  <si>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</si>
  <si>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</si>
  <si>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</si>
  <si>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</si>
  <si>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</si>
  <si>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</si>
  <si>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</si>
  <si>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</si>
  <si>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</si>
  <si>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</si>
  <si>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</si>
  <si>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</si>
  <si>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</si>
  <si>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</si>
  <si>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</si>
  <si>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</si>
  <si>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</si>
  <si>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</si>
  <si>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</si>
  <si>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</si>
  <si>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</si>
  <si>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</si>
  <si>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</si>
  <si>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</si>
  <si>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</si>
  <si>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</si>
  <si>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</si>
  <si>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</si>
  <si>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</si>
  <si>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</si>
  <si>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</si>
  <si>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</si>
  <si>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</si>
  <si>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</si>
  <si>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</si>
  <si>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</si>
  <si>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</si>
  <si>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</si>
  <si>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</si>
  <si>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</si>
  <si>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</si>
  <si>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</si>
  <si>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</si>
  <si>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</si>
  <si>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</si>
  <si>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</si>
  <si>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</si>
  <si>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</si>
  <si>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</si>
  <si>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</si>
  <si>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</si>
  <si>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</si>
  <si>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</si>
  <si>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</si>
  <si>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</si>
  <si>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</si>
  <si>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</si>
  <si>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</si>
  <si>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</si>
  <si>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</si>
  <si>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</si>
  <si>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</si>
  <si>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</si>
  <si>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</si>
  <si>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</si>
  <si>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</si>
  <si>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</si>
  <si>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</si>
  <si>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</si>
  <si>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</si>
  <si>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</si>
  <si>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</si>
  <si>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</si>
  <si>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</si>
  <si>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</si>
  <si>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</si>
  <si>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</si>
  <si>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</si>
  <si>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</si>
  <si>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</si>
  <si>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</si>
  <si>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</si>
  <si>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</si>
  <si>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</si>
  <si>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</si>
  <si>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</si>
  <si>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</si>
  <si>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</si>
  <si>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</si>
  <si>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</si>
  <si>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</si>
  <si>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</si>
  <si>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</si>
  <si>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</si>
  <si>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</si>
  <si>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</si>
  <si>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</si>
  <si>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</si>
  <si>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</si>
  <si>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</si>
  <si>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</si>
  <si>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</si>
  <si>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</si>
  <si>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</si>
  <si>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</si>
  <si>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</si>
  <si>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</si>
  <si>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</si>
  <si>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</si>
  <si>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</si>
  <si>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</si>
  <si>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</si>
  <si>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</si>
  <si>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</si>
  <si>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</si>
  <si>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</si>
  <si>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</si>
  <si>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</si>
  <si>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</si>
  <si>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</si>
  <si>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</si>
  <si>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</si>
  <si>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</si>
  <si>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</si>
  <si>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</si>
  <si>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</si>
  <si>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</si>
  <si>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</si>
  <si>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</si>
  <si>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</si>
  <si>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</si>
  <si>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</si>
  <si>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</si>
  <si>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</si>
  <si>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</si>
  <si>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</si>
  <si>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</si>
  <si>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</si>
  <si>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</si>
  <si>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</si>
  <si>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</si>
  <si>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</si>
  <si>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</si>
  <si>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</si>
  <si>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</si>
  <si>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</si>
  <si>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</si>
  <si>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</si>
  <si>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</si>
  <si>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</si>
  <si>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</si>
  <si>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</si>
  <si>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</si>
  <si>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</si>
  <si>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</si>
  <si>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</si>
  <si>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</si>
  <si>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</si>
  <si>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</si>
  <si>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</si>
  <si>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</si>
  <si>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</si>
  <si>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</si>
  <si>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</si>
  <si>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</si>
  <si>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</si>
  <si>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</si>
  <si>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</si>
  <si>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</si>
  <si>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</si>
  <si>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</si>
  <si>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</si>
  <si>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</si>
  <si>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</si>
  <si>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</si>
  <si>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</si>
  <si>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</si>
  <si>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</si>
  <si>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</si>
  <si>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</si>
  <si>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</si>
  <si>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</si>
  <si>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</si>
  <si>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</si>
  <si>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</si>
  <si>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</si>
  <si>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</si>
  <si>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</si>
  <si>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</si>
  <si>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</si>
  <si>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</si>
  <si>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</si>
  <si>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</si>
  <si>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</si>
  <si>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</si>
  <si>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</si>
  <si>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</si>
  <si>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</si>
  <si>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</si>
  <si>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</si>
  <si>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</si>
  <si>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</si>
  <si>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</si>
  <si>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</si>
  <si>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</si>
  <si>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</si>
  <si>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</si>
  <si>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</si>
  <si>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</si>
  <si>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</si>
  <si>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</si>
  <si>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</si>
  <si>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</si>
  <si>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</si>
  <si>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</si>
  <si>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</si>
  <si>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</si>
  <si>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</si>
  <si>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</si>
  <si>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</si>
  <si>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</si>
  <si>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</si>
  <si>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</si>
  <si>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</si>
  <si>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</si>
  <si>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</si>
  <si>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</si>
  <si>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</si>
  <si>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</si>
  <si>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</si>
  <si>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</si>
  <si>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</si>
  <si>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</si>
  <si>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</si>
  <si>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</si>
  <si>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</si>
  <si>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</si>
  <si>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</si>
  <si>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</si>
  <si>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</si>
  <si>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</si>
  <si>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</si>
  <si>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</si>
  <si>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</si>
  <si>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</si>
  <si>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</si>
  <si>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</si>
  <si>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</si>
  <si>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</si>
  <si>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</si>
  <si>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</si>
  <si>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</si>
  <si>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</si>
  <si>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</si>
  <si>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</si>
  <si>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</si>
  <si>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</si>
  <si>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</si>
  <si>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</si>
  <si>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</si>
  <si>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</si>
  <si>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</si>
  <si>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</si>
  <si>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</si>
  <si>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</si>
  <si>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</si>
  <si>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</si>
  <si>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</si>
  <si>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</si>
  <si>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</si>
  <si>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</si>
  <si>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</si>
  <si>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</si>
  <si>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</si>
  <si>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</si>
  <si>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</si>
  <si>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</si>
  <si>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</si>
  <si>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</si>
  <si>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</si>
  <si>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</si>
  <si>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</si>
  <si>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</si>
  <si>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</si>
  <si>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</si>
  <si>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</si>
  <si>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</si>
  <si>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</si>
  <si>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</si>
  <si>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</si>
  <si>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</si>
  <si>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</si>
  <si>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</si>
  <si>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</si>
  <si>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</si>
  <si>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</si>
  <si>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</si>
  <si>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</si>
  <si>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</si>
  <si>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</si>
  <si>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</si>
  <si>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</si>
  <si>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</si>
  <si>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</si>
  <si>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</si>
  <si>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</si>
  <si>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</si>
  <si>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</si>
  <si>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</si>
  <si>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</si>
  <si>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</si>
  <si>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</si>
  <si>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</si>
  <si>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</si>
  <si>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</si>
  <si>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</si>
  <si>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</si>
  <si>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</si>
  <si>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</si>
  <si>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</si>
  <si>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</si>
  <si>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</si>
  <si>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</si>
  <si>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</si>
  <si>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</si>
  <si>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</si>
  <si>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</si>
  <si>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</si>
  <si>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</si>
  <si>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</si>
  <si>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</si>
  <si>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</si>
  <si>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</si>
  <si>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</si>
  <si>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</si>
  <si>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</si>
  <si>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</si>
  <si>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</si>
  <si>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</si>
  <si>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</si>
  <si>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</si>
  <si>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</si>
  <si>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</si>
  <si>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</si>
  <si>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</si>
  <si>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</si>
  <si>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</si>
  <si>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</si>
  <si>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</si>
  <si>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</si>
  <si>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</si>
  <si>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</si>
  <si>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</si>
  <si>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</si>
  <si>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</si>
  <si>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</si>
  <si>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</si>
  <si>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</si>
  <si>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</si>
  <si>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</si>
  <si>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</si>
  <si>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</si>
  <si>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</si>
  <si>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</si>
  <si>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</si>
  <si>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</si>
  <si>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</si>
  <si>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</si>
  <si>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</si>
  <si>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</si>
  <si>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</si>
  <si>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</si>
  <si>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</si>
  <si>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</si>
  <si>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</si>
  <si>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</si>
  <si>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</si>
  <si>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</si>
  <si>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</si>
  <si>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</si>
  <si>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</si>
  <si>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</si>
  <si>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</si>
  <si>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</si>
  <si>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</si>
  <si>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</si>
  <si>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</si>
  <si>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</si>
  <si>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</si>
  <si>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</si>
  <si>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</si>
  <si>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</si>
  <si>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</si>
  <si>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</si>
  <si>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</si>
  <si>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</si>
  <si>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</si>
  <si>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</si>
  <si>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</si>
  <si>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</si>
  <si>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</si>
  <si>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</si>
  <si>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</si>
  <si>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</si>
  <si>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</si>
  <si>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</si>
  <si>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</si>
  <si>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</si>
  <si>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</si>
  <si>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</si>
  <si>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</si>
  <si>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</si>
  <si>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</si>
  <si>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</si>
  <si>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</si>
  <si>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</si>
  <si>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</si>
  <si>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</si>
  <si>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</si>
  <si>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</si>
  <si>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</si>
  <si>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</si>
  <si>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</si>
  <si>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</si>
  <si>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</si>
  <si>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</si>
  <si>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</si>
  <si>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</si>
  <si>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</si>
  <si>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</si>
  <si>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</si>
  <si>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</si>
  <si>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</si>
  <si>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</si>
  <si>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</si>
  <si>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</si>
  <si>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</si>
  <si>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</si>
  <si>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</si>
  <si>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</si>
  <si>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</si>
  <si>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</si>
  <si>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</si>
  <si>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</si>
  <si>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</si>
  <si>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</si>
  <si>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</si>
  <si>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</si>
  <si>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</si>
  <si>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</si>
  <si>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</si>
  <si>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</si>
  <si>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</si>
  <si>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</si>
  <si>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</si>
  <si>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</si>
  <si>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</si>
  <si>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</si>
  <si>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</si>
  <si>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</si>
  <si>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</si>
  <si>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</si>
  <si>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</si>
  <si>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</si>
  <si>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</si>
  <si>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</si>
  <si>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</si>
  <si>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</si>
  <si>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</si>
  <si>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</si>
  <si>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</si>
  <si>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</si>
  <si>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</si>
  <si>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</si>
  <si>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</si>
  <si>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</si>
  <si>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</si>
  <si>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</si>
  <si>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</si>
  <si>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</si>
  <si>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</si>
  <si>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</si>
  <si>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</si>
  <si>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</si>
  <si>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</si>
  <si>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</si>
  <si>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</si>
  <si>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</si>
  <si>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</si>
  <si>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</si>
  <si>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</si>
  <si>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</si>
  <si>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</si>
  <si>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</si>
  <si>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</si>
  <si>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</si>
  <si>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</si>
  <si>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</si>
  <si>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</si>
  <si>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</si>
  <si>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</si>
  <si>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</si>
  <si>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</si>
  <si>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</si>
  <si>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</si>
  <si>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</si>
  <si>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</si>
  <si>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</si>
  <si>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</si>
  <si>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</si>
  <si>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</si>
  <si>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</si>
  <si>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</si>
  <si>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</si>
  <si>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</si>
  <si>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</si>
  <si>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</si>
  <si>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</si>
  <si>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</si>
  <si>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</si>
  <si>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</si>
  <si>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</si>
  <si>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</si>
  <si>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</si>
  <si>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</si>
  <si>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</si>
  <si>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</si>
  <si>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</si>
  <si>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</si>
  <si>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</si>
  <si>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</si>
  <si>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</si>
  <si>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</si>
  <si>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</si>
  <si>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</si>
  <si>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</si>
  <si>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</si>
  <si>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</si>
  <si>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</si>
  <si>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</si>
  <si>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</si>
  <si>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</si>
  <si>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</si>
  <si>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</si>
  <si>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</si>
  <si>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</si>
  <si>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</si>
  <si>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</si>
  <si>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</si>
  <si>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</si>
  <si>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</si>
  <si>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</si>
  <si>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</si>
  <si>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</si>
  <si>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</si>
  <si>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</si>
  <si>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</si>
  <si>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</si>
  <si>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</si>
  <si>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</si>
  <si>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</si>
  <si>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</si>
  <si>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</si>
  <si>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</si>
  <si>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</si>
  <si>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</si>
  <si>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</si>
  <si>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</si>
  <si>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</si>
  <si>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</si>
  <si>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</si>
  <si>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</si>
  <si>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</si>
  <si>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</si>
  <si>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</si>
  <si>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</si>
  <si>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</si>
  <si>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</si>
  <si>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</si>
  <si>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</si>
  <si>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</si>
  <si>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</si>
  <si>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</si>
  <si>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</si>
  <si>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</si>
  <si>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</si>
  <si>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</si>
  <si>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</si>
  <si>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</si>
  <si>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</si>
  <si>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</si>
  <si>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</si>
  <si>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</si>
  <si>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</si>
  <si>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</si>
  <si>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</si>
  <si>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</si>
  <si>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</si>
  <si>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</si>
  <si>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</si>
  <si>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</si>
  <si>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</si>
  <si>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</si>
  <si>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</si>
  <si>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</si>
  <si>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</si>
  <si>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</si>
  <si>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</si>
  <si>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</si>
  <si>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</si>
  <si>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</si>
  <si>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</si>
  <si>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</si>
  <si>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</si>
  <si>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</si>
  <si>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</si>
  <si>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</si>
  <si>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</si>
  <si>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</si>
  <si>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</si>
  <si>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</si>
  <si>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</si>
  <si>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</si>
  <si>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</si>
  <si>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</si>
  <si>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</si>
  <si>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</si>
  <si>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</si>
  <si>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</si>
  <si>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</si>
  <si>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</si>
  <si>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</si>
  <si>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</si>
  <si>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</si>
  <si>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</si>
  <si>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</si>
  <si>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</si>
  <si>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</si>
  <si>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</si>
  <si>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</si>
  <si>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</si>
  <si>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</si>
  <si>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</si>
  <si>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</si>
  <si>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</si>
  <si>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</si>
  <si>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</si>
  <si>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</si>
  <si>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</si>
  <si>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</si>
  <si>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</si>
  <si>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</si>
  <si>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</si>
  <si>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</si>
  <si>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</si>
  <si>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</si>
  <si>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</si>
  <si>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</si>
  <si>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</si>
  <si>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</si>
  <si>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</si>
  <si>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</si>
  <si>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</si>
  <si>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</si>
  <si>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</si>
  <si>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</si>
  <si>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</si>
  <si>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</si>
  <si>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</si>
  <si>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</si>
  <si>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</si>
  <si>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</si>
  <si>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</si>
  <si>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</si>
  <si>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</si>
  <si>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</si>
  <si>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</si>
  <si>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</si>
  <si>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</si>
  <si>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</si>
  <si>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</si>
  <si>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</si>
  <si>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</si>
  <si>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</si>
  <si>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</si>
  <si>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</si>
  <si>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</si>
  <si>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</si>
  <si>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</si>
  <si>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</si>
  <si>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</si>
  <si>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</si>
  <si>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</si>
  <si>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</si>
  <si>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</si>
  <si>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</si>
  <si>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</si>
  <si>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</si>
  <si>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</si>
  <si>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</si>
  <si>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</si>
  <si>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</si>
  <si>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</si>
  <si>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</si>
  <si>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</si>
  <si>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</si>
  <si>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</si>
  <si>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</si>
  <si>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</si>
  <si>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</si>
  <si>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</si>
  <si>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</si>
  <si>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</si>
  <si>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</si>
  <si>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</si>
  <si>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</si>
  <si>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</si>
  <si>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</si>
  <si>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</si>
  <si>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</si>
  <si>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</si>
  <si>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</si>
  <si>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</si>
  <si>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</si>
  <si>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</si>
  <si>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</si>
  <si>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</si>
  <si>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</si>
  <si>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</si>
  <si>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</si>
  <si>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</si>
  <si>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</si>
  <si>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</si>
  <si>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</si>
  <si>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</si>
  <si>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</si>
  <si>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</si>
  <si>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</si>
  <si>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</si>
  <si>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</si>
  <si>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</si>
  <si>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</si>
  <si>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</si>
  <si>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</si>
  <si>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</si>
  <si>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</si>
  <si>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</si>
  <si>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</si>
  <si>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</si>
  <si>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</si>
  <si>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</si>
  <si>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</si>
  <si>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</si>
  <si>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</si>
  <si>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</si>
  <si>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</si>
  <si>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</si>
  <si>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</si>
  <si>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</si>
  <si>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</si>
  <si>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</si>
  <si>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</si>
  <si>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</si>
  <si>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</si>
  <si>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</si>
  <si>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</si>
  <si>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</si>
  <si>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</si>
  <si>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</si>
  <si>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</si>
  <si>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</si>
  <si>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</si>
  <si>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</si>
  <si>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</si>
  <si>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</si>
  <si>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</si>
  <si>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</si>
  <si>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</si>
  <si>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</si>
  <si>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</si>
  <si>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</si>
  <si>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</si>
  <si>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</si>
  <si>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</si>
  <si>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</si>
  <si>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</si>
  <si>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</si>
  <si>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</si>
  <si>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</si>
  <si>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</si>
  <si>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</si>
  <si>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</si>
  <si>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</si>
  <si>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</si>
  <si>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</si>
  <si>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</si>
  <si>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</si>
  <si>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</si>
  <si>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</si>
  <si>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</si>
  <si>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</si>
  <si>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</si>
  <si>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</si>
  <si>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</si>
  <si>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</si>
  <si>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</si>
  <si>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</si>
  <si>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</si>
  <si>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</si>
  <si>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</si>
  <si>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</si>
  <si>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</si>
  <si>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</si>
  <si>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</si>
  <si>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</si>
  <si>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</si>
  <si>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</si>
  <si>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</si>
  <si>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</si>
  <si>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</si>
  <si>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</si>
  <si>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</si>
  <si>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</si>
  <si>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</si>
  <si>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</si>
  <si>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</si>
  <si>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</si>
  <si>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</si>
  <si>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</si>
  <si>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</si>
  <si>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</si>
  <si>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</si>
  <si>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</si>
  <si>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</si>
  <si>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</si>
  <si>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</si>
  <si>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</si>
  <si>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</si>
  <si>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</si>
  <si>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</si>
  <si>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</si>
  <si>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</si>
  <si>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</si>
  <si>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</si>
  <si>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</si>
  <si>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</si>
  <si>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</si>
  <si>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</si>
  <si>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</si>
  <si>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</si>
  <si>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</si>
  <si>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</si>
  <si>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</si>
  <si>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</si>
  <si>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</si>
  <si>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</si>
  <si>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</si>
  <si>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</si>
  <si>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</si>
  <si>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</si>
  <si>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</si>
  <si>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</si>
  <si>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</si>
  <si>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</si>
  <si>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</si>
  <si>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</si>
  <si>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</si>
  <si>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</si>
  <si>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</si>
  <si>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</si>
  <si>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</si>
  <si>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</si>
  <si>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</si>
  <si>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</si>
  <si>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</si>
  <si>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</si>
  <si>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</si>
  <si>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</si>
  <si>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</si>
  <si>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</si>
  <si>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</si>
  <si>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</si>
  <si>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</si>
  <si>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</si>
  <si>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</si>
  <si>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</si>
  <si>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</si>
  <si>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</si>
  <si>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</si>
  <si>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</si>
  <si>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</si>
  <si>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</si>
  <si>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</si>
  <si>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</si>
  <si>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</si>
  <si>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</si>
  <si>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</si>
  <si>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</si>
  <si>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</si>
  <si>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</si>
  <si>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</si>
  <si>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</si>
  <si>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</si>
  <si>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</si>
  <si>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</si>
  <si>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</si>
  <si>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</si>
  <si>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</si>
  <si>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</si>
  <si>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</si>
  <si>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</si>
  <si>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</si>
  <si>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</si>
  <si>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</si>
  <si>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</si>
  <si>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</si>
  <si>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</si>
  <si>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</si>
  <si>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</si>
  <si>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</si>
  <si>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</si>
  <si>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</si>
  <si>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</si>
  <si>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</si>
  <si>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</si>
  <si>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</si>
  <si>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</si>
  <si>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</si>
  <si>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</si>
  <si>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</si>
  <si>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</si>
  <si>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</si>
  <si>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</si>
  <si>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</si>
  <si>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</si>
  <si>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</si>
  <si>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</si>
  <si>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</si>
  <si>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</si>
  <si>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</si>
  <si>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</si>
  <si>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</si>
  <si>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</si>
  <si>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</si>
  <si>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</si>
  <si>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</si>
  <si>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</si>
  <si>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</si>
  <si>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</si>
  <si>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</si>
  <si>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</si>
  <si>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</si>
  <si>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</si>
  <si>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</si>
  <si>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</si>
  <si>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</si>
  <si>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</si>
  <si>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</si>
  <si>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</si>
  <si>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</si>
  <si>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</si>
  <si>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</si>
  <si>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</si>
  <si>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</si>
  <si>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</si>
  <si>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</si>
  <si>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</si>
  <si>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</si>
  <si>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</si>
  <si>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</si>
  <si>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</si>
  <si>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</si>
  <si>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</si>
  <si>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</si>
  <si>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</si>
  <si>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</si>
  <si>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</si>
  <si>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</si>
  <si>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</si>
  <si>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</si>
  <si>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</si>
  <si>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</si>
  <si>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</si>
  <si>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</si>
  <si>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</si>
  <si>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</si>
  <si>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</si>
  <si>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</si>
  <si>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</si>
  <si>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</si>
  <si>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</si>
  <si>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</si>
  <si>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</si>
  <si>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</si>
  <si>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</si>
  <si>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</si>
  <si>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</si>
  <si>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</si>
  <si>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</si>
  <si>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</si>
  <si>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</si>
  <si>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</si>
  <si>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</si>
  <si>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</si>
  <si>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</si>
  <si>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</si>
  <si>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</si>
  <si>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</si>
  <si>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</si>
  <si>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</si>
  <si>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</si>
  <si>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</si>
  <si>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</si>
  <si>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</si>
  <si>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</si>
  <si>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</si>
  <si>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</si>
  <si>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</si>
  <si>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</si>
  <si>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</si>
  <si>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</si>
  <si>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</si>
  <si>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</si>
  <si>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</si>
  <si>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</si>
  <si>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</si>
  <si>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</si>
  <si>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</si>
  <si>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</si>
  <si>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</si>
  <si>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</si>
  <si>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</si>
  <si>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</si>
  <si>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</si>
  <si>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</si>
  <si>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</si>
  <si>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</si>
  <si>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</si>
  <si>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</si>
  <si>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</si>
  <si>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</si>
  <si>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</si>
  <si>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</si>
  <si>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</si>
  <si>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</si>
  <si>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</si>
  <si>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</si>
  <si>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</si>
  <si>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</si>
  <si>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</si>
  <si>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</si>
  <si>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</si>
  <si>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</si>
  <si>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</si>
  <si>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</si>
  <si>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</si>
  <si>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</si>
  <si>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</si>
  <si>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</si>
  <si>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</si>
  <si>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</si>
  <si>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</si>
  <si>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</si>
  <si>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</si>
  <si>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</si>
  <si>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</si>
  <si>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</si>
  <si>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</si>
  <si>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</si>
  <si>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</si>
  <si>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</si>
  <si>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</si>
  <si>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</si>
  <si>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</si>
  <si>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</si>
  <si>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</si>
  <si>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</si>
  <si>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</si>
  <si>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</si>
  <si>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</si>
  <si>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</si>
  <si>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</si>
  <si>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</si>
  <si>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</si>
  <si>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</si>
  <si>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</si>
  <si>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</si>
  <si>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</si>
  <si>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</si>
  <si>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</si>
  <si>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</si>
  <si>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</si>
  <si>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</si>
  <si>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</si>
  <si>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</si>
  <si>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</si>
  <si>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</si>
  <si>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</si>
  <si>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</si>
  <si>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</si>
  <si>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</si>
  <si>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</si>
  <si>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</si>
  <si>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</si>
  <si>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</si>
  <si>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</si>
  <si>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</si>
  <si>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</si>
  <si>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</si>
  <si>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</si>
  <si>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</si>
  <si>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</si>
  <si>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</si>
  <si>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</si>
  <si>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</si>
  <si>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</si>
  <si>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</si>
  <si>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</si>
  <si>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</si>
  <si>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</si>
  <si>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</si>
  <si>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</si>
  <si>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</si>
  <si>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</si>
  <si>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</si>
  <si>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</si>
  <si>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</si>
  <si>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</si>
  <si>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</si>
  <si>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</si>
  <si>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</si>
  <si>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</si>
  <si>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</si>
  <si>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</si>
  <si>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</si>
  <si>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</si>
  <si>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</si>
  <si>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</si>
  <si>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</si>
  <si>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</si>
  <si>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</si>
  <si>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</si>
  <si>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</si>
  <si>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</si>
  <si>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</si>
  <si>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</si>
  <si>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</si>
  <si>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</si>
  <si>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</si>
  <si>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</si>
  <si>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</si>
  <si>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</si>
  <si>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</si>
  <si>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</si>
  <si>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</si>
  <si>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</si>
  <si>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</si>
  <si>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</si>
  <si>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</si>
  <si>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</si>
  <si>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</si>
  <si>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</si>
  <si>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</si>
  <si>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</si>
  <si>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</si>
  <si>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</si>
  <si>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</si>
  <si>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</si>
  <si>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</si>
  <si>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</si>
  <si>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</si>
  <si>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</si>
  <si>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</si>
  <si>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</si>
  <si>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</si>
  <si>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</si>
  <si>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</si>
  <si>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</si>
  <si>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</si>
  <si>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</si>
  <si>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</si>
  <si>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</si>
  <si>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</si>
  <si>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</si>
  <si>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</si>
  <si>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</si>
  <si>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</si>
  <si>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</si>
  <si>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</si>
  <si>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</si>
  <si>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</si>
  <si>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</si>
  <si>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</si>
  <si>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</si>
  <si>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</si>
  <si>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</si>
  <si>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</si>
  <si>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</si>
  <si>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</si>
  <si>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</si>
  <si>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</si>
  <si>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</si>
  <si>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</si>
  <si>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</si>
  <si>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</si>
  <si>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</si>
  <si>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</si>
  <si>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</si>
  <si>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</si>
  <si>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</si>
  <si>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</si>
  <si>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</si>
  <si>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</si>
  <si>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</si>
  <si>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</si>
  <si>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</si>
  <si>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</si>
  <si>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</si>
  <si>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</si>
  <si>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</si>
  <si>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</si>
  <si>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</si>
  <si>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</si>
  <si>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</si>
  <si>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</si>
  <si>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</si>
  <si>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</si>
  <si>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</si>
  <si>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</si>
  <si>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</si>
  <si>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</si>
  <si>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</si>
  <si>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</si>
  <si>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</si>
  <si>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</si>
  <si>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</si>
  <si>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</si>
  <si>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</si>
  <si>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</si>
  <si>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</si>
  <si>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</si>
  <si>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</si>
  <si>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</si>
  <si>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</si>
  <si>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</si>
  <si>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</si>
  <si>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</si>
  <si>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</si>
  <si>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</si>
  <si>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</si>
  <si>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</si>
  <si>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</si>
  <si>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</si>
  <si>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</si>
  <si>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</si>
  <si>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</si>
  <si>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</si>
  <si>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</si>
  <si>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</si>
  <si>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</si>
  <si>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</si>
  <si>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</si>
  <si>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</si>
  <si>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</si>
  <si>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</si>
  <si>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</si>
  <si>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</si>
  <si>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</si>
  <si>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</si>
  <si>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</si>
  <si>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</si>
  <si>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</si>
  <si>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</si>
  <si>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</si>
  <si>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</si>
  <si>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</si>
  <si>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</si>
  <si>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</si>
  <si>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</si>
  <si>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</si>
  <si>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</si>
  <si>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</si>
  <si>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</si>
  <si>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</si>
  <si>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</si>
  <si>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</si>
  <si>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</si>
  <si>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</si>
  <si>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</si>
  <si>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</si>
  <si>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</si>
  <si>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</si>
  <si>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</si>
  <si>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</si>
  <si>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</si>
  <si>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</si>
  <si>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</si>
  <si>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</si>
  <si>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</si>
  <si>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</si>
  <si>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</si>
  <si>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</si>
  <si>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</si>
  <si>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</si>
  <si>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</si>
  <si>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</si>
  <si>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</si>
  <si>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</si>
  <si>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</si>
  <si>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</si>
  <si>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</si>
  <si>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</si>
  <si>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</si>
  <si>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</si>
  <si>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</si>
  <si>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</si>
  <si>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</si>
  <si>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</si>
  <si>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</si>
  <si>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</si>
  <si>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</si>
  <si>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</si>
  <si>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</si>
  <si>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</si>
  <si>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</si>
  <si>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</si>
  <si>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</si>
  <si>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</si>
  <si>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</si>
  <si>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</si>
  <si>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</si>
  <si>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</si>
  <si>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</si>
  <si>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</si>
  <si>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</si>
  <si>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</si>
  <si>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</si>
  <si>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</si>
  <si>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</si>
  <si>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</si>
  <si>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</si>
  <si>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</si>
  <si>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</si>
  <si>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</si>
  <si>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</si>
  <si>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</si>
  <si>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</si>
  <si>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</si>
  <si>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</si>
  <si>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</si>
  <si>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</si>
  <si>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</si>
  <si>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</si>
  <si>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</si>
  <si>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</si>
  <si>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</si>
  <si>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</si>
  <si>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</si>
  <si>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</si>
  <si>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</si>
  <si>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</si>
  <si>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</si>
  <si>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</si>
  <si>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</si>
  <si>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</si>
  <si>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</si>
  <si>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</si>
  <si>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</si>
  <si>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</si>
  <si>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</si>
  <si>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</si>
  <si>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</si>
  <si>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</si>
  <si>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</si>
  <si>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</si>
  <si>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</si>
  <si>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</si>
  <si>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</si>
  <si>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</si>
  <si>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</si>
  <si>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</si>
  <si>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</si>
  <si>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</si>
  <si>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</si>
  <si>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</si>
  <si>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</si>
  <si>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</si>
  <si>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</si>
  <si>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</si>
  <si>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</si>
  <si>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</si>
  <si>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</si>
  <si>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</si>
  <si>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</si>
  <si>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</si>
  <si>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</si>
  <si>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</si>
  <si>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</si>
  <si>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</si>
  <si>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</si>
  <si>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</si>
  <si>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</si>
  <si>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</si>
  <si>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</si>
  <si>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</si>
  <si>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</si>
  <si>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</si>
  <si>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</si>
  <si>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</si>
  <si>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</si>
  <si>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</si>
  <si>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</si>
  <si>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</si>
  <si>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</si>
  <si>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</si>
  <si>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</si>
  <si>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</si>
  <si>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</si>
  <si>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</si>
  <si>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</si>
  <si>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</si>
  <si>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</si>
  <si>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</si>
  <si>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</si>
  <si>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</si>
  <si>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</si>
  <si>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</si>
  <si>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</si>
  <si>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</si>
  <si>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</si>
  <si>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</si>
  <si>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</si>
  <si>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</si>
  <si>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</si>
  <si>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</si>
  <si>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</si>
  <si>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</si>
  <si>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</si>
  <si>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</si>
  <si>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</si>
  <si>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</si>
  <si>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</si>
  <si>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</si>
  <si>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</si>
  <si>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</si>
  <si>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</si>
  <si>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</si>
  <si>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</si>
  <si>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</si>
  <si>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</si>
  <si>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</si>
  <si>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</si>
  <si>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</si>
  <si>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</si>
  <si>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</si>
  <si>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</si>
  <si>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</si>
  <si>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</si>
  <si>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</si>
  <si>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</si>
  <si>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</si>
  <si>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</si>
  <si>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</si>
  <si>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</si>
  <si>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</si>
  <si>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</si>
  <si>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</si>
  <si>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</si>
  <si>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</si>
  <si>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</si>
  <si>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</si>
  <si>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</si>
  <si>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</si>
  <si>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</si>
  <si>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</si>
  <si>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</si>
  <si>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</si>
  <si>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</si>
  <si>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</si>
  <si>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</si>
  <si>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</si>
  <si>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</si>
  <si>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</si>
  <si>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</si>
  <si>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</si>
  <si>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</si>
  <si>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</si>
  <si>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</si>
  <si>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</si>
  <si>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</si>
  <si>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</si>
  <si>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</si>
  <si>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</si>
  <si>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</si>
  <si>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</si>
  <si>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</si>
  <si>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</si>
  <si>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</si>
  <si>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</si>
  <si>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</si>
  <si>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</si>
  <si>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</si>
  <si>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</si>
  <si>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</si>
  <si>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</si>
  <si>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</si>
  <si>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</si>
  <si>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</si>
  <si>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</si>
  <si>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</si>
  <si>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</si>
  <si>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</si>
  <si>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</si>
  <si>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</si>
  <si>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</si>
  <si>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</si>
  <si>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</si>
  <si>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</si>
  <si>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</si>
  <si>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</si>
  <si>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</si>
  <si>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</si>
  <si>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</si>
  <si>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</si>
  <si>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</si>
  <si>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</si>
  <si>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</si>
  <si>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</si>
  <si>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</si>
  <si>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</si>
  <si>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</si>
  <si>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</si>
  <si>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</si>
  <si>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</si>
  <si>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</si>
  <si>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</si>
  <si>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</si>
  <si>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</si>
  <si>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</si>
  <si>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</si>
  <si>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</si>
  <si>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</si>
  <si>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</si>
  <si>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</si>
  <si>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</si>
  <si>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</si>
  <si>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</si>
  <si>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</si>
  <si>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</si>
  <si>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</si>
  <si>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</si>
  <si>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</si>
  <si>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</si>
  <si>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</si>
  <si>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</si>
  <si>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</si>
  <si>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</si>
  <si>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</si>
  <si>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</si>
  <si>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</si>
  <si>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</si>
  <si>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</si>
  <si>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</si>
  <si>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</si>
  <si>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</si>
  <si>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</si>
  <si>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</si>
  <si>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</si>
  <si>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</si>
  <si>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</si>
  <si>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</si>
  <si>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</si>
  <si>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</si>
  <si>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</si>
  <si>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</si>
  <si>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</si>
  <si>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</si>
  <si>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</si>
  <si>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</si>
  <si>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</si>
  <si>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</si>
  <si>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</si>
  <si>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</si>
  <si>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</si>
  <si>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</si>
  <si>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</si>
  <si>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</si>
  <si>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</si>
  <si>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</si>
  <si>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</si>
  <si>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</si>
  <si>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</si>
  <si>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</si>
  <si>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</si>
  <si>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</si>
  <si>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</si>
  <si>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</si>
  <si>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</si>
  <si>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</si>
  <si>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</si>
  <si>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</si>
  <si>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</si>
  <si>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</si>
  <si>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</si>
  <si>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</si>
  <si>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</si>
  <si>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</si>
  <si>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</si>
  <si>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</si>
  <si>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</si>
  <si>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</si>
  <si>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</si>
  <si>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</si>
  <si>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</si>
  <si>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</si>
  <si>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</si>
  <si>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</si>
  <si>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</si>
  <si>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</si>
  <si>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</si>
  <si>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</si>
  <si>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</si>
  <si>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</si>
  <si>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</si>
  <si>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</si>
  <si>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</si>
  <si>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</si>
  <si>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</si>
  <si>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</si>
  <si>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</si>
  <si>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</si>
  <si>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</si>
  <si>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</si>
  <si>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</si>
  <si>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</si>
  <si>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</si>
  <si>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</si>
  <si>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</si>
  <si>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</si>
  <si>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</si>
  <si>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</si>
  <si>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</si>
  <si>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</si>
  <si>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</si>
  <si>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</si>
  <si>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</si>
  <si>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</si>
  <si>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</si>
  <si>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</si>
  <si>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</si>
  <si>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</si>
  <si>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</si>
  <si>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</si>
  <si>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</si>
  <si>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</si>
  <si>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</si>
  <si>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</si>
  <si>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</si>
  <si>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</si>
  <si>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</si>
  <si>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</si>
  <si>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</si>
  <si>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</si>
  <si>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</si>
  <si>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</si>
  <si>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</si>
  <si>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</si>
  <si>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</si>
  <si>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</si>
  <si>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</si>
  <si>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</si>
  <si>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</si>
  <si>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</si>
  <si>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</si>
  <si>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</si>
  <si>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</si>
  <si>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</si>
  <si>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</si>
  <si>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</si>
  <si>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</si>
  <si>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</si>
  <si>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</si>
  <si>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</si>
  <si>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</si>
  <si>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</si>
  <si>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</si>
  <si>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</si>
  <si>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</si>
  <si>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</si>
  <si>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</si>
  <si>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</si>
  <si>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</si>
  <si>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</si>
  <si>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</si>
  <si>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</si>
  <si>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</si>
  <si>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</si>
  <si>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</si>
  <si>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</si>
  <si>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</si>
  <si>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</si>
  <si>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</si>
  <si>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</si>
  <si>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</si>
  <si>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</si>
  <si>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</si>
  <si>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</si>
  <si>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</si>
  <si>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</si>
  <si>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</si>
  <si>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</si>
  <si>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</si>
  <si>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</si>
  <si>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</si>
  <si>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</si>
  <si>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</si>
  <si>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</si>
  <si>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</si>
  <si>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</si>
  <si>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</si>
  <si>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</si>
  <si>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</si>
  <si>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</si>
  <si>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</si>
  <si>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</si>
  <si>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</si>
  <si>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</si>
  <si>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</si>
  <si>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</si>
  <si>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</si>
  <si>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</si>
  <si>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</si>
  <si>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</si>
  <si>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</si>
  <si>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</si>
  <si>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</si>
  <si>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</si>
  <si>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</si>
  <si>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</si>
  <si>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</si>
  <si>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</si>
  <si>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</si>
  <si>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</si>
  <si>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</si>
  <si>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</si>
  <si>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</si>
  <si>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</si>
  <si>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</si>
  <si>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</si>
  <si>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</si>
  <si>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</si>
  <si>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</si>
  <si>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</si>
  <si>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</si>
  <si>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</si>
  <si>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</si>
  <si>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</si>
  <si>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</si>
  <si>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</si>
  <si>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</si>
  <si>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</si>
  <si>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</si>
  <si>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</si>
  <si>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</si>
  <si>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</si>
  <si>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</si>
  <si>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</si>
  <si>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</si>
  <si>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</si>
  <si>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</si>
  <si>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</si>
  <si>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</si>
  <si>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</si>
  <si>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</si>
  <si>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</si>
  <si>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</si>
  <si>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</si>
  <si>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</si>
  <si>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</si>
  <si>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</si>
  <si>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</si>
  <si>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</si>
  <si>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</si>
  <si>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</si>
  <si>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</si>
  <si>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</si>
  <si>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</si>
  <si>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</si>
  <si>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</si>
  <si>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</si>
  <si>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</si>
  <si>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</si>
  <si>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</si>
  <si>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</si>
  <si>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</si>
  <si>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</si>
  <si>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</si>
  <si>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</si>
  <si>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</si>
  <si>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</si>
  <si>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</si>
  <si>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</si>
  <si>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</si>
  <si>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</si>
  <si>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</si>
  <si>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</si>
  <si>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</si>
  <si>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</si>
  <si>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</si>
  <si>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</si>
  <si>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</si>
  <si>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</si>
  <si>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</si>
  <si>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</si>
  <si>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</si>
  <si>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</si>
  <si>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</si>
  <si>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</si>
  <si>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</si>
  <si>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</si>
  <si>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</si>
  <si>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</si>
  <si>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</si>
  <si>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</si>
  <si>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</si>
  <si>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</si>
  <si>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</si>
  <si>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</si>
  <si>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</si>
  <si>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</si>
  <si>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</si>
  <si>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</si>
  <si>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</si>
  <si>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</si>
  <si>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</si>
  <si>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</si>
  <si>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</si>
  <si>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</si>
  <si>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</si>
  <si>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</si>
  <si>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</si>
  <si>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</si>
  <si>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</si>
  <si>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</si>
  <si>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</si>
  <si>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</si>
  <si>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</si>
  <si>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</si>
  <si>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</si>
  <si>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</si>
  <si>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</si>
  <si>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</si>
  <si>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</si>
  <si>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</si>
  <si>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</si>
  <si>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</si>
  <si>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</si>
  <si>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</si>
  <si>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</si>
  <si>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</si>
  <si>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</si>
  <si>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</si>
  <si>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</si>
  <si>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</si>
  <si>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</si>
  <si>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</si>
  <si>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</si>
  <si>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</si>
  <si>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</si>
  <si>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</si>
  <si>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</si>
  <si>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</si>
  <si>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</si>
  <si>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</si>
  <si>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</si>
  <si>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</si>
  <si>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</si>
  <si>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</si>
  <si>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</si>
  <si>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</si>
  <si>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</si>
  <si>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</si>
  <si>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</si>
  <si>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</si>
  <si>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</si>
  <si>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</si>
  <si>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</si>
  <si>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</si>
  <si>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</si>
  <si>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</si>
  <si>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</si>
  <si>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</si>
  <si>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</si>
  <si>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</si>
  <si>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</si>
  <si>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</si>
  <si>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</si>
  <si>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</si>
  <si>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</si>
  <si>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</si>
  <si>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</si>
  <si>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</si>
  <si>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</si>
  <si>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</si>
  <si>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</si>
  <si>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</si>
  <si>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</si>
  <si>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</si>
  <si>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</si>
  <si>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</si>
  <si>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</si>
  <si>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</si>
  <si>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</si>
  <si>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</si>
  <si>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</si>
  <si>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</si>
  <si>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</si>
  <si>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</si>
  <si>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</si>
  <si>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</si>
  <si>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</si>
  <si>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</si>
  <si>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</si>
  <si>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</si>
  <si>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</si>
  <si>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</si>
  <si>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</si>
  <si>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</si>
  <si>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</si>
  <si>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</si>
  <si>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</si>
  <si>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</si>
  <si>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</si>
  <si>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</si>
  <si>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</si>
  <si>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</si>
  <si>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</si>
  <si>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</si>
  <si>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</si>
  <si>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</si>
  <si>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</si>
  <si>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</si>
  <si>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</si>
  <si>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</si>
  <si>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</si>
  <si>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</si>
  <si>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</si>
  <si>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</si>
  <si>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</si>
  <si>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</si>
  <si>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</si>
  <si>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</si>
  <si>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</si>
  <si>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</si>
  <si>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</si>
  <si>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</si>
  <si>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</si>
  <si>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</si>
  <si>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</si>
  <si>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</si>
  <si>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</si>
  <si>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</si>
  <si>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</si>
  <si>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</si>
  <si>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</si>
  <si>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</si>
  <si>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</si>
  <si>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</si>
  <si>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</si>
  <si>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</si>
  <si>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</si>
  <si>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</si>
  <si>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</si>
  <si>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</si>
  <si>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</si>
  <si>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</si>
  <si>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</si>
  <si>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</si>
  <si>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</si>
  <si>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</si>
  <si>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</si>
  <si>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</si>
  <si>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</si>
  <si>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</si>
  <si>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</si>
  <si>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</si>
  <si>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</si>
  <si>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</si>
  <si>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</si>
  <si>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</si>
  <si>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</si>
  <si>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</si>
  <si>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</si>
  <si>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</si>
  <si>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</si>
  <si>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</si>
  <si>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</si>
  <si>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</si>
  <si>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</si>
  <si>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</si>
  <si>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</si>
  <si>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</si>
  <si>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</si>
  <si>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</si>
  <si>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</si>
  <si>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</si>
  <si>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</si>
  <si>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</si>
  <si>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</si>
  <si>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</si>
  <si>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</si>
  <si>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</si>
  <si>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</si>
  <si>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</si>
  <si>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</si>
  <si>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</si>
  <si>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</si>
  <si>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</si>
  <si>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</si>
  <si>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</si>
  <si>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</si>
  <si>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</si>
  <si>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</si>
  <si>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</si>
  <si>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</si>
  <si>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</si>
  <si>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</si>
  <si>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</si>
  <si>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</si>
  <si>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</si>
  <si>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</si>
  <si>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</si>
  <si>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</si>
  <si>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</si>
  <si>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</si>
  <si>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</si>
  <si>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</si>
  <si>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</si>
  <si>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</si>
  <si>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</si>
  <si>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</si>
  <si>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</si>
  <si>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</si>
  <si>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</si>
  <si>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</si>
  <si>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</si>
  <si>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</si>
  <si>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</si>
  <si>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</si>
  <si>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</si>
  <si>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</si>
  <si>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</si>
  <si>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</si>
  <si>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</si>
  <si>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</si>
  <si>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</si>
  <si>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</si>
  <si>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</si>
  <si>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</si>
  <si>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</si>
  <si>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</si>
  <si>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</si>
  <si>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</si>
  <si>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</si>
  <si>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</si>
  <si>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</si>
  <si>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</si>
  <si>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</si>
  <si>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</si>
  <si>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</si>
  <si>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</si>
  <si>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</si>
  <si>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</si>
  <si>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</si>
  <si>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</si>
  <si>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</si>
  <si>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</si>
  <si>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</si>
  <si>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</si>
  <si>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</si>
  <si>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</si>
  <si>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</si>
  <si>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</si>
  <si>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</si>
  <si>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</si>
  <si>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</si>
  <si>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</si>
  <si>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</si>
  <si>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</si>
  <si>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</si>
  <si>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</si>
  <si>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</si>
  <si>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</si>
  <si>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</si>
  <si>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</si>
  <si>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</si>
  <si>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</si>
  <si>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</si>
  <si>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</si>
  <si>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</si>
  <si>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</si>
  <si>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</si>
  <si>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</si>
  <si>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</si>
  <si>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</si>
  <si>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</si>
  <si>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</si>
  <si>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</si>
  <si>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</si>
  <si>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</si>
  <si>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</si>
  <si>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</si>
  <si>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</si>
  <si>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</si>
  <si>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</si>
  <si>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</si>
  <si>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</si>
  <si>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</si>
  <si>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</si>
  <si>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</si>
  <si>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</si>
  <si>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</si>
  <si>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</si>
  <si>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</si>
  <si>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</si>
  <si>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</si>
  <si>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</si>
  <si>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</si>
  <si>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</si>
  <si>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</si>
  <si>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</si>
  <si>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</si>
  <si>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</si>
  <si>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</si>
  <si>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</si>
  <si>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</si>
  <si>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</si>
  <si>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</si>
  <si>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</si>
  <si>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</si>
  <si>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</si>
  <si>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</si>
  <si>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</si>
  <si>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</si>
  <si>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</si>
  <si>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</si>
  <si>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</si>
  <si>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</si>
  <si>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</si>
  <si>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</si>
  <si>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</si>
  <si>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</si>
  <si>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</si>
  <si>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</si>
  <si>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</si>
  <si>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</si>
  <si>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</si>
  <si>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</si>
  <si>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</si>
  <si>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</si>
  <si>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</si>
  <si>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</si>
  <si>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</si>
  <si>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</si>
  <si>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</si>
  <si>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</si>
  <si>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</si>
  <si>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</si>
  <si>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</si>
  <si>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</si>
  <si>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</si>
  <si>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</si>
  <si>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</si>
  <si>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</si>
  <si>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</si>
  <si>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</si>
  <si>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</si>
  <si>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</si>
  <si>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</si>
  <si>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</si>
  <si>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</si>
  <si>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</si>
  <si>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</si>
  <si>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</si>
  <si>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</si>
  <si>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</si>
  <si>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</si>
  <si>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</si>
  <si>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</si>
  <si>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</si>
  <si>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</si>
  <si>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</si>
  <si>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</si>
  <si>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</si>
  <si>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</si>
  <si>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</si>
  <si>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</si>
  <si>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</si>
  <si>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</si>
  <si>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</si>
  <si>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</si>
  <si>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</si>
  <si>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</si>
  <si>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</si>
  <si>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</si>
  <si>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</si>
  <si>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</si>
  <si>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</si>
  <si>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</si>
  <si>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</si>
  <si>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</si>
  <si>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</si>
  <si>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</si>
  <si>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</si>
  <si>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</si>
  <si>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</si>
  <si>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</si>
  <si>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</si>
  <si>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</si>
  <si>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</si>
  <si>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</si>
  <si>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</si>
  <si>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</si>
  <si>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</si>
  <si>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</si>
  <si>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</si>
  <si>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</si>
  <si>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</si>
  <si>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</si>
  <si>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</si>
  <si>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</si>
  <si>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</si>
  <si>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</si>
  <si>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</si>
  <si>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</si>
  <si>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</si>
  <si>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</si>
  <si>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</si>
  <si>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</si>
  <si>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</si>
  <si>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</si>
  <si>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</si>
  <si>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</si>
  <si>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</si>
  <si>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</si>
  <si>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</si>
  <si>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</si>
  <si>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</si>
  <si>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</si>
  <si>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</si>
  <si>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</si>
  <si>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</si>
  <si>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</si>
  <si>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</si>
  <si>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</si>
  <si>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</si>
  <si>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</si>
  <si>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</si>
  <si>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</si>
  <si>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</si>
  <si>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</si>
  <si>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</si>
  <si>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</si>
  <si>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</si>
  <si>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</si>
  <si>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</si>
  <si>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</si>
  <si>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</si>
  <si>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</si>
  <si>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</si>
  <si>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</si>
  <si>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</si>
  <si>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</si>
  <si>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</si>
  <si>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</si>
  <si>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</si>
  <si>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</si>
  <si>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</si>
  <si>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</si>
  <si>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</si>
  <si>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</si>
  <si>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</si>
  <si>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</si>
  <si>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</si>
  <si>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</si>
  <si>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</si>
  <si>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</si>
  <si>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</si>
  <si>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</si>
  <si>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</si>
  <si>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</si>
  <si>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</si>
  <si>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</si>
  <si>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</si>
  <si>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</si>
  <si>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</si>
  <si>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</si>
  <si>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</si>
  <si>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</si>
  <si>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</si>
  <si>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</si>
  <si>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</si>
  <si>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</si>
  <si>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</si>
  <si>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</si>
  <si>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</si>
  <si>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</si>
  <si>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</si>
  <si>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</si>
  <si>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</si>
  <si>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</si>
  <si>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</si>
  <si>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</si>
  <si>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</si>
  <si>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</si>
  <si>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</si>
  <si>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</si>
  <si>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</si>
  <si>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</si>
  <si>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</si>
  <si>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</si>
  <si>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</si>
  <si>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</si>
  <si>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</si>
  <si>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</si>
  <si>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</si>
  <si>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</si>
  <si>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</si>
  <si>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</si>
  <si>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</si>
  <si>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</si>
  <si>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</si>
  <si>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</si>
  <si>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</si>
  <si>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</si>
  <si>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</si>
  <si>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</si>
  <si>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</si>
  <si>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</si>
  <si>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</si>
  <si>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</si>
  <si>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</si>
  <si>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</si>
  <si>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</si>
  <si>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</si>
  <si>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</si>
  <si>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</si>
  <si>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</si>
  <si>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</si>
  <si>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</si>
  <si>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</si>
  <si>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</si>
  <si>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</si>
  <si>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</si>
  <si>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</si>
  <si>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</si>
  <si>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</si>
  <si>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</si>
  <si>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</si>
  <si>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</si>
  <si>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</si>
  <si>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</si>
  <si>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</si>
  <si>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</si>
  <si>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</si>
  <si>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</si>
  <si>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</si>
  <si>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</si>
  <si>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</si>
  <si>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</si>
  <si>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</si>
  <si>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</si>
  <si>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</si>
  <si>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</si>
  <si>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</si>
  <si>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</si>
  <si>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</si>
  <si>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</si>
  <si>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</si>
  <si>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</si>
  <si>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</si>
  <si>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</si>
  <si>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</si>
  <si>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</si>
  <si>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</si>
  <si>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</si>
  <si>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</si>
  <si>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</si>
  <si>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</si>
  <si>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</si>
  <si>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</si>
  <si>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</si>
  <si>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</si>
  <si>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</si>
  <si>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</si>
  <si>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</si>
  <si>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</si>
  <si>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</si>
  <si>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</si>
  <si>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</si>
  <si>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</si>
  <si>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</si>
  <si>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</si>
  <si>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</si>
  <si>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</si>
  <si>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</si>
  <si>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</si>
  <si>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</si>
  <si>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</si>
  <si>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</si>
  <si>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</si>
  <si>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</si>
  <si>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</si>
  <si>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</si>
  <si>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</si>
  <si>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</si>
  <si>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</si>
  <si>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</si>
  <si>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</si>
  <si>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</si>
  <si>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</si>
  <si>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</si>
  <si>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</si>
  <si>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</si>
  <si>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</si>
  <si>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</si>
  <si>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</si>
  <si>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</si>
  <si>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</si>
  <si>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</si>
  <si>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</si>
  <si>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</si>
  <si>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</si>
  <si>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</si>
  <si>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</si>
  <si>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</si>
  <si>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</si>
  <si>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</si>
  <si>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</si>
  <si>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</si>
  <si>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</si>
  <si>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</si>
  <si>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</si>
  <si>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</si>
  <si>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</si>
  <si>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</si>
  <si>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</si>
  <si>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</si>
  <si>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</si>
  <si>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</si>
  <si>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</si>
  <si>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</si>
  <si>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</si>
  <si>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</si>
  <si>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</si>
  <si>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</si>
  <si>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</si>
  <si>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</si>
  <si>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</si>
  <si>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</si>
  <si>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</si>
  <si>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</si>
  <si>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</si>
  <si>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</si>
  <si>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</si>
  <si>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</si>
  <si>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</si>
  <si>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</si>
  <si>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</si>
  <si>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</si>
  <si>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</si>
  <si>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</si>
  <si>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</si>
  <si>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</si>
  <si>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</si>
  <si>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</si>
  <si>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</si>
  <si>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</si>
  <si>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</si>
  <si>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</si>
  <si>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</si>
  <si>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</si>
  <si>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</si>
  <si>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</si>
  <si>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</si>
  <si>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</si>
  <si>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</si>
  <si>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</si>
  <si>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</si>
  <si>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</si>
  <si>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</si>
  <si>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</si>
  <si>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</si>
  <si>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</si>
  <si>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</si>
  <si>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</si>
  <si>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</si>
  <si>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</si>
  <si>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</si>
  <si>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</si>
  <si>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</si>
  <si>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</si>
  <si>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</si>
  <si>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</si>
  <si>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</si>
  <si>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</si>
  <si>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</si>
  <si>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</si>
  <si>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</si>
  <si>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</si>
  <si>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</si>
  <si>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</si>
  <si>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</si>
  <si>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</si>
  <si>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</si>
  <si>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</si>
  <si>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</si>
  <si>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</si>
  <si>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</si>
  <si>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</si>
  <si>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</si>
  <si>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</si>
  <si>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</si>
  <si>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</si>
  <si>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</si>
  <si>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</si>
  <si>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</si>
  <si>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</si>
  <si>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</si>
  <si>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</si>
  <si>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</si>
  <si>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</si>
  <si>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</si>
  <si>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</si>
  <si>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</si>
  <si>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</si>
  <si>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</si>
  <si>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</si>
  <si>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</si>
  <si>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</si>
  <si>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</si>
  <si>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</si>
  <si>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</si>
  <si>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</si>
  <si>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</si>
  <si>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</si>
  <si>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</si>
  <si>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</si>
  <si>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</si>
  <si>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</si>
  <si>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</si>
  <si>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</si>
  <si>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</si>
  <si>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</si>
  <si>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</si>
  <si>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</si>
  <si>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</si>
  <si>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</si>
  <si>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</si>
  <si>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</si>
  <si>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</si>
  <si>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</si>
  <si>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</si>
  <si>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</si>
  <si>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</si>
  <si>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</si>
  <si>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</si>
  <si>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</si>
  <si>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</si>
  <si>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</si>
  <si>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</si>
  <si>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</si>
  <si>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</si>
  <si>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</si>
  <si>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</si>
  <si>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</si>
  <si>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</si>
  <si>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</si>
  <si>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</si>
  <si>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</si>
  <si>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</si>
  <si>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</si>
  <si>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</si>
  <si>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</si>
  <si>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</si>
  <si>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</si>
  <si>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</si>
  <si>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</si>
  <si>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</si>
  <si>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</si>
  <si>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</si>
  <si>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</si>
  <si>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</si>
  <si>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</si>
  <si>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</si>
  <si>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</si>
  <si>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</si>
  <si>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</si>
  <si>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</si>
  <si>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</si>
  <si>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</si>
  <si>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</si>
  <si>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</si>
  <si>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</si>
  <si>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</si>
  <si>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</si>
  <si>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</si>
  <si>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</si>
  <si>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</si>
  <si>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</si>
  <si>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</si>
  <si>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</si>
  <si>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</si>
  <si>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</si>
  <si>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</si>
  <si>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</si>
  <si>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</si>
  <si>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</si>
  <si>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</si>
  <si>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</si>
  <si>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</si>
  <si>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</si>
  <si>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</si>
  <si>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</si>
  <si>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</si>
  <si>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</si>
  <si>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</si>
  <si>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</si>
  <si>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</si>
  <si>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</si>
  <si>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</si>
  <si>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</si>
  <si>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</si>
  <si>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</si>
  <si>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</si>
  <si>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</si>
  <si>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</si>
  <si>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</si>
  <si>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</si>
  <si>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</si>
  <si>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</si>
  <si>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</si>
  <si>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</si>
  <si>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</si>
  <si>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</si>
  <si>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</si>
  <si>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</si>
  <si>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</si>
  <si>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</si>
  <si>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</si>
  <si>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</si>
  <si>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</si>
  <si>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</si>
  <si>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</si>
  <si>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</si>
  <si>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</si>
  <si>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</si>
  <si>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</si>
  <si>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</si>
  <si>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</si>
  <si>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</si>
  <si>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</si>
  <si>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</si>
  <si>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</si>
  <si>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</si>
  <si>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</si>
  <si>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</si>
  <si>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</si>
  <si>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</si>
  <si>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</si>
  <si>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</si>
  <si>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</si>
  <si>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</si>
  <si>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</si>
  <si>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</si>
  <si>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</si>
  <si>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</si>
  <si>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</si>
  <si>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</si>
  <si>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</si>
  <si>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</si>
  <si>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</si>
  <si>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</si>
  <si>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</si>
  <si>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</si>
  <si>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</si>
  <si>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</si>
  <si>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</si>
  <si>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</si>
  <si>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</si>
  <si>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</si>
  <si>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</si>
  <si>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</si>
  <si>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</si>
  <si>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</si>
  <si>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</si>
  <si>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</si>
  <si>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</si>
  <si>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</si>
  <si>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</si>
  <si>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</si>
  <si>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</si>
  <si>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</si>
  <si>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</si>
  <si>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</si>
  <si>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</si>
  <si>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</si>
  <si>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</si>
  <si>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</si>
  <si>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</si>
  <si>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</si>
  <si>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</si>
  <si>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</si>
  <si>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</si>
  <si>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</si>
  <si>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</si>
  <si>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</si>
  <si>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</si>
  <si>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</si>
  <si>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</si>
  <si>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</si>
  <si>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</si>
  <si>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</si>
  <si>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</si>
  <si>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</si>
  <si>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</si>
  <si>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</si>
  <si>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</si>
  <si>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</si>
  <si>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</si>
  <si>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</si>
  <si>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</si>
  <si>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</si>
  <si>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</si>
  <si>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</si>
  <si>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</si>
  <si>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</si>
  <si>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</si>
  <si>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</si>
  <si>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</si>
  <si>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</si>
  <si>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</si>
  <si>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</si>
  <si>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</si>
  <si>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</si>
  <si>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</si>
  <si>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</si>
  <si>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</si>
  <si>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</si>
  <si>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</si>
  <si>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</si>
  <si>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</si>
  <si>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</si>
  <si>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</si>
  <si>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</si>
  <si>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</si>
  <si>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</si>
  <si>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</si>
  <si>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</si>
  <si>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</si>
  <si>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</si>
  <si>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</si>
  <si>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</si>
  <si>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</si>
  <si>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</si>
  <si>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</si>
  <si>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</si>
  <si>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</si>
  <si>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</si>
  <si>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</si>
  <si>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</si>
  <si>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</si>
  <si>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</si>
  <si>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</si>
  <si>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</si>
  <si>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</si>
  <si>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</si>
  <si>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</si>
  <si>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</si>
  <si>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</si>
  <si>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</si>
  <si>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</si>
  <si>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</si>
  <si>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</si>
  <si>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</si>
  <si>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</si>
  <si>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</si>
  <si>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</si>
  <si>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</si>
  <si>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</si>
  <si>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</si>
  <si>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</si>
  <si>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</si>
  <si>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</si>
  <si>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</si>
  <si>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</si>
  <si>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</si>
  <si>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</si>
  <si>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</si>
  <si>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</si>
  <si>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</si>
  <si>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</si>
  <si>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</si>
  <si>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</si>
  <si>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</si>
  <si>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</si>
  <si>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</si>
  <si>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</si>
  <si>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</si>
  <si>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</si>
  <si>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</si>
  <si>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</si>
  <si>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</si>
  <si>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</si>
  <si>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</si>
  <si>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</si>
  <si>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</si>
  <si>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</si>
  <si>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</si>
  <si>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</si>
  <si>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</si>
  <si>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</si>
  <si>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</si>
  <si>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</si>
  <si>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</si>
  <si>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</si>
  <si>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</si>
  <si>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</si>
  <si>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</si>
  <si>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</si>
  <si>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</si>
  <si>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</si>
  <si>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</si>
  <si>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</si>
  <si>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</si>
  <si>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</si>
  <si>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</si>
  <si>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</si>
  <si>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</si>
  <si>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</si>
  <si>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</si>
  <si>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</si>
  <si>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</si>
  <si>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</si>
  <si>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</si>
  <si>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</si>
  <si>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</si>
  <si>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</si>
  <si>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</si>
  <si>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</si>
  <si>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</si>
  <si>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</si>
  <si>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</si>
  <si>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</si>
  <si>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</si>
  <si>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</si>
  <si>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</si>
  <si>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</si>
  <si>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</si>
  <si>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</si>
  <si>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</si>
  <si>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</si>
  <si>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</si>
  <si>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</si>
  <si>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</si>
  <si>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</si>
  <si>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</si>
  <si>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</si>
  <si>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</si>
  <si>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</si>
  <si>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</si>
  <si>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</si>
  <si>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</si>
  <si>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</si>
  <si>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</si>
  <si>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</si>
  <si>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</si>
  <si>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</si>
  <si>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</si>
  <si>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</si>
  <si>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</si>
  <si>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</si>
  <si>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</si>
  <si>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</si>
  <si>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</si>
  <si>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</si>
  <si>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</si>
  <si>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</si>
  <si>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</si>
  <si>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</si>
  <si>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</si>
  <si>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</si>
  <si>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</si>
  <si>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</si>
  <si>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</si>
  <si>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</si>
  <si>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</si>
  <si>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</si>
  <si>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</si>
  <si>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</si>
  <si>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</si>
  <si>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</si>
  <si>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</si>
  <si>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</si>
  <si>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</si>
  <si>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</si>
  <si>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</si>
  <si>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</si>
  <si>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</si>
  <si>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</si>
  <si>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</si>
  <si>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</si>
  <si>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</si>
  <si>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</si>
  <si>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</si>
  <si>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</si>
  <si>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</si>
  <si>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</si>
  <si>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</si>
  <si>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</si>
  <si>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</si>
  <si>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</si>
  <si>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</si>
  <si>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</si>
  <si>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</si>
  <si>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</si>
  <si>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</si>
  <si>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</si>
  <si>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</si>
  <si>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</si>
  <si>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</si>
  <si>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</si>
  <si>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</si>
  <si>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</si>
  <si>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</si>
  <si>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</si>
  <si>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</si>
  <si>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</si>
  <si>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</si>
  <si>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</si>
  <si>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</si>
  <si>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</si>
  <si>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</si>
  <si>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</si>
  <si>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</si>
  <si>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</si>
  <si>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</si>
  <si>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</si>
  <si>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</si>
  <si>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</si>
  <si>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</si>
  <si>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</si>
  <si>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</si>
  <si>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</si>
  <si>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</si>
  <si>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</si>
  <si>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</si>
  <si>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</si>
  <si>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</si>
  <si>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</si>
  <si>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</si>
  <si>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</si>
  <si>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</si>
  <si>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</si>
  <si>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</si>
  <si>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</si>
  <si>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</si>
  <si>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</si>
  <si>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</si>
  <si>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</si>
  <si>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</si>
  <si>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</si>
  <si>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</si>
  <si>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</si>
  <si>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</si>
  <si>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</si>
  <si>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</si>
  <si>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</si>
  <si>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</si>
  <si>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</si>
  <si>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</si>
  <si>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</si>
  <si>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</si>
  <si>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</si>
  <si>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</si>
  <si>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</si>
  <si>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</si>
  <si>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</si>
  <si>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</si>
  <si>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</si>
  <si>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</si>
  <si>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</si>
  <si>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</si>
  <si>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</si>
  <si>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</si>
  <si>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</si>
  <si>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</si>
  <si>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</si>
  <si>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</si>
  <si>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</si>
  <si>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</si>
  <si>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</si>
  <si>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</si>
  <si>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</si>
  <si>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</si>
  <si>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</si>
  <si>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</si>
  <si>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</si>
  <si>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</si>
  <si>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</si>
  <si>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</si>
  <si>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</si>
  <si>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</si>
  <si>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</si>
  <si>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</si>
  <si>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</si>
  <si>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</si>
  <si>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</si>
  <si>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</si>
  <si>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</si>
  <si>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</si>
  <si>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</si>
  <si>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</si>
  <si>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</si>
  <si>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</si>
  <si>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</si>
  <si>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</si>
  <si>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</si>
  <si>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</si>
  <si>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</si>
  <si>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</si>
  <si>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</si>
  <si>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</si>
  <si>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</si>
  <si>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</si>
  <si>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</si>
  <si>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</si>
  <si>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</si>
  <si>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</si>
  <si>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</si>
  <si>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</si>
  <si>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</si>
  <si>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</si>
  <si>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</si>
  <si>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</si>
  <si>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</si>
  <si>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</si>
  <si>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</si>
  <si>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</si>
  <si>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</si>
  <si>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</si>
  <si>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</si>
  <si>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</si>
  <si>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</si>
  <si>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</si>
  <si>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</si>
  <si>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</si>
  <si>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</si>
  <si>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</si>
  <si>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</si>
  <si>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</si>
  <si>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</si>
  <si>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</si>
  <si>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</si>
  <si>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</si>
  <si>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</si>
  <si>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</si>
  <si>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</si>
  <si>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</si>
  <si>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</si>
  <si>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</si>
  <si>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</si>
  <si>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</si>
  <si>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</si>
  <si>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</si>
  <si>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</si>
  <si>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</si>
  <si>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</si>
  <si>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</si>
  <si>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</si>
  <si>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</si>
  <si>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</si>
  <si>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</si>
  <si>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</si>
  <si>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</si>
  <si>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</si>
  <si>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</si>
  <si>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</si>
  <si>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</si>
  <si>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</si>
  <si>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</si>
  <si>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</si>
  <si>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</si>
  <si>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</si>
  <si>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</si>
  <si>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</si>
  <si>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</si>
  <si>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</si>
  <si>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</si>
  <si>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</si>
  <si>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</si>
  <si>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</si>
  <si>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</si>
  <si>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</si>
  <si>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</si>
  <si>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</si>
  <si>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</si>
  <si>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</si>
  <si>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</si>
  <si>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</si>
  <si>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</si>
  <si>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</si>
  <si>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</si>
  <si>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</si>
  <si>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</si>
  <si>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</si>
  <si>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</si>
  <si>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</si>
  <si>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</si>
  <si>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</si>
  <si>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</si>
  <si>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</si>
  <si>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</si>
  <si>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</si>
  <si>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</si>
  <si>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</si>
  <si>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</si>
  <si>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</si>
  <si>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</si>
  <si>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</si>
  <si>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</si>
  <si>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</si>
  <si>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</si>
  <si>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</si>
  <si>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</si>
  <si>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</si>
  <si>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</si>
  <si>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</si>
  <si>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</si>
  <si>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</si>
  <si>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</si>
  <si>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</si>
  <si>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</si>
  <si>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</si>
  <si>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</si>
  <si>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</si>
  <si>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</si>
  <si>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</si>
  <si>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</si>
  <si>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</si>
  <si>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</si>
  <si>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</si>
  <si>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</si>
  <si>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</si>
  <si>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</si>
  <si>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</si>
  <si>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</si>
  <si>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</si>
  <si>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</si>
  <si>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</si>
  <si>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</si>
  <si>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</si>
  <si>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</si>
  <si>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</si>
  <si>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</si>
  <si>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</si>
  <si>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</si>
  <si>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</si>
  <si>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</si>
  <si>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</si>
  <si>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</si>
  <si>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</si>
  <si>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</si>
  <si>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</si>
  <si>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</si>
  <si>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</si>
  <si>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</si>
  <si>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</si>
  <si>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</si>
  <si>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</si>
  <si>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</si>
  <si>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</si>
  <si>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</si>
  <si>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</si>
  <si>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</si>
  <si>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</si>
  <si>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</si>
  <si>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</si>
  <si>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</si>
  <si>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</si>
  <si>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</si>
  <si>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</si>
  <si>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</si>
  <si>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</si>
  <si>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</si>
  <si>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</si>
  <si>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</si>
  <si>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</si>
  <si>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</si>
  <si>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</si>
  <si>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</si>
  <si>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</si>
  <si>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</si>
  <si>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</si>
  <si>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</si>
  <si>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</si>
  <si>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</si>
  <si>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</si>
  <si>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</si>
  <si>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</si>
  <si>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</si>
  <si>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</si>
  <si>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</si>
  <si>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</si>
  <si>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</si>
  <si>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</si>
  <si>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</si>
  <si>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</si>
  <si>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</si>
  <si>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</si>
  <si>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</si>
  <si>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</si>
  <si>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</si>
  <si>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</si>
  <si>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</si>
  <si>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</si>
  <si>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</si>
  <si>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</si>
  <si>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</si>
  <si>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</si>
  <si>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</si>
  <si>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</si>
  <si>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</si>
  <si>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</si>
  <si>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</si>
  <si>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</si>
  <si>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</si>
  <si>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</si>
  <si>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</si>
  <si>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</si>
  <si>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</si>
  <si>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</si>
  <si>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</si>
  <si>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</si>
  <si>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</si>
  <si>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</si>
  <si>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</si>
  <si>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</si>
  <si>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</si>
  <si>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</si>
  <si>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</si>
  <si>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</si>
  <si>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</si>
  <si>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</si>
  <si>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</si>
  <si>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</si>
  <si>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</si>
  <si>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</si>
  <si>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</si>
  <si>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</si>
  <si>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</si>
  <si>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</si>
  <si>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</si>
  <si>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</si>
  <si>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</si>
  <si>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</si>
  <si>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</si>
  <si>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</si>
  <si>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</si>
  <si>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</si>
  <si>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</si>
  <si>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</si>
  <si>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</si>
  <si>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</si>
  <si>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</si>
  <si>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</si>
  <si>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</si>
  <si>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</si>
  <si>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</si>
  <si>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</si>
  <si>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</si>
  <si>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</si>
  <si>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</si>
  <si>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</si>
  <si>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</si>
  <si>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</si>
  <si>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</si>
  <si>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</si>
  <si>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</si>
  <si>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</si>
  <si>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</si>
  <si>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</si>
  <si>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</si>
  <si>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</si>
  <si>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</si>
  <si>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</si>
  <si>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</si>
  <si>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</si>
  <si>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</si>
  <si>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</si>
  <si>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</si>
  <si>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</si>
  <si>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</si>
  <si>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</si>
  <si>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</si>
  <si>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</si>
  <si>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</si>
  <si>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</si>
  <si>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</si>
  <si>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</si>
  <si>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</si>
  <si>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</si>
  <si>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</si>
  <si>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</si>
  <si>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</si>
  <si>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</si>
  <si>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</si>
  <si>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</si>
  <si>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</si>
  <si>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</si>
  <si>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</si>
  <si>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</si>
  <si>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</si>
  <si>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</si>
  <si>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</si>
  <si>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</si>
  <si>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</si>
  <si>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</si>
  <si>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</si>
  <si>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</si>
  <si>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</si>
  <si>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</si>
  <si>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</si>
  <si>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</si>
  <si>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</si>
  <si>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</si>
  <si>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</si>
  <si>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</si>
  <si>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</si>
  <si>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</si>
  <si>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</si>
  <si>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</si>
  <si>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</si>
  <si>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</si>
  <si>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</si>
  <si>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</si>
  <si>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</si>
  <si>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</si>
  <si>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</si>
  <si>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</si>
  <si>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</si>
  <si>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</si>
  <si>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</si>
  <si>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</si>
  <si>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</si>
  <si>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</si>
  <si>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</si>
  <si>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</si>
  <si>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</si>
  <si>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</si>
  <si>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</si>
  <si>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</si>
  <si>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</si>
  <si>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</si>
  <si>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</si>
  <si>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</si>
  <si>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</si>
  <si>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</si>
  <si>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</si>
  <si>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</si>
  <si>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</si>
  <si>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</si>
  <si>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</si>
  <si>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</si>
  <si>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</si>
  <si>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</si>
  <si>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</si>
  <si>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</si>
  <si>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</si>
  <si>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</si>
  <si>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</si>
  <si>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</si>
  <si>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</si>
  <si>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</si>
  <si>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</si>
  <si>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</si>
  <si>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</si>
  <si>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</si>
  <si>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</si>
  <si>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</si>
  <si>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</si>
  <si>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</si>
  <si>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</si>
  <si>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</si>
  <si>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</si>
  <si>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</si>
  <si>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</si>
  <si>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</si>
  <si>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</si>
  <si>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</si>
  <si>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</si>
  <si>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</si>
  <si>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</si>
  <si>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</si>
  <si>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</si>
  <si>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</si>
  <si>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</si>
  <si>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</si>
  <si>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</si>
  <si>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</si>
  <si>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</si>
  <si>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</si>
  <si>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</si>
  <si>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</si>
  <si>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</si>
  <si>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</si>
  <si>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</si>
  <si>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</si>
  <si>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</si>
  <si>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</si>
  <si>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</si>
  <si>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</si>
  <si>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</si>
  <si>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</si>
  <si>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</si>
  <si>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</si>
  <si>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</si>
  <si>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</si>
  <si>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</si>
  <si>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</si>
  <si>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</si>
  <si>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</si>
  <si>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</si>
  <si>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</si>
  <si>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</si>
  <si>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</si>
  <si>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</si>
  <si>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</si>
  <si>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</si>
  <si>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</si>
  <si>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</si>
  <si>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</si>
  <si>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</si>
  <si>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</si>
  <si>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</si>
  <si>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</si>
  <si>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</si>
  <si>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</si>
  <si>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</si>
  <si>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</si>
  <si>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</si>
  <si>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</si>
  <si>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</si>
  <si>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</si>
  <si>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</si>
  <si>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</si>
  <si>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</si>
  <si>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</si>
  <si>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</si>
  <si>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</si>
  <si>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</si>
  <si>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</si>
  <si>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</si>
  <si>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</si>
  <si>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</si>
  <si>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</si>
  <si>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</si>
  <si>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</si>
  <si>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</si>
  <si>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</si>
  <si>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</si>
  <si>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</si>
  <si>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</si>
  <si>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</si>
  <si>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</si>
  <si>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</si>
  <si>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</si>
  <si>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</si>
  <si>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</si>
  <si>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</si>
  <si>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</si>
  <si>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</si>
  <si>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</si>
  <si>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</si>
  <si>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</si>
  <si>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</si>
  <si>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</si>
  <si>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</si>
  <si>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</si>
  <si>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</si>
  <si>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</si>
  <si>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</si>
  <si>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</si>
  <si>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</si>
  <si>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</si>
  <si>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</si>
  <si>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</si>
  <si>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</si>
  <si>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</si>
  <si>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</si>
  <si>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</si>
  <si>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</si>
  <si>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</si>
  <si>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</si>
  <si>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</si>
  <si>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</si>
  <si>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</si>
  <si>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</si>
  <si>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</si>
  <si>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</si>
  <si>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</si>
  <si>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</si>
  <si>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</si>
  <si>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</si>
  <si>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</si>
  <si>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</si>
  <si>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</si>
  <si>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</si>
  <si>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</si>
  <si>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</si>
  <si>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</si>
  <si>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</si>
  <si>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</si>
  <si>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</si>
  <si>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</si>
  <si>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</si>
  <si>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</si>
  <si>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</si>
  <si>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</si>
  <si>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</si>
  <si>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</si>
  <si>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</si>
  <si>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</si>
  <si>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</si>
  <si>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</si>
  <si>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</si>
  <si>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</si>
  <si>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</si>
  <si>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</si>
  <si>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</si>
  <si>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</si>
  <si>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</si>
  <si>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</si>
  <si>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</si>
  <si>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</si>
  <si>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</si>
  <si>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</si>
  <si>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</si>
  <si>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</si>
  <si>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</si>
  <si>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</si>
  <si>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</si>
  <si>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</si>
  <si>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</si>
  <si>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</si>
  <si>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</si>
  <si>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</si>
  <si>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</si>
  <si>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</si>
  <si>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</si>
  <si>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</si>
  <si>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</si>
  <si>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</si>
  <si>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</si>
  <si>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</si>
  <si>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</si>
  <si>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</si>
  <si>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</si>
  <si>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</si>
  <si>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</si>
  <si>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</si>
  <si>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</si>
  <si>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</si>
  <si>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</si>
  <si>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</si>
  <si>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</si>
  <si>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</si>
  <si>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</si>
  <si>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</si>
  <si>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</si>
  <si>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</si>
  <si>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</si>
  <si>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</si>
  <si>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</si>
  <si>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</si>
  <si>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</si>
  <si>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</si>
  <si>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</si>
  <si>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</si>
  <si>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</si>
  <si>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</si>
  <si>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</si>
  <si>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</si>
  <si>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</si>
  <si>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</si>
  <si>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</si>
  <si>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</si>
  <si>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</si>
  <si>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</si>
  <si>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</si>
  <si>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</si>
  <si>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</si>
  <si>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</si>
  <si>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</si>
  <si>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</si>
  <si>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</si>
  <si>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</si>
  <si>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</si>
  <si>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</si>
  <si>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</si>
  <si>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</si>
  <si>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</si>
  <si>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</si>
  <si>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</si>
  <si>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</si>
  <si>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</si>
  <si>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</si>
  <si>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</si>
  <si>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</si>
  <si>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</si>
  <si>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</si>
  <si>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</si>
  <si>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</si>
  <si>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</si>
  <si>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</si>
  <si>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</si>
  <si>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</si>
  <si>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</si>
  <si>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</si>
  <si>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</si>
  <si>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</si>
  <si>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</si>
  <si>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</si>
  <si>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</si>
  <si>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</si>
  <si>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</si>
  <si>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</si>
  <si>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</si>
  <si>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</si>
  <si>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</si>
  <si>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</si>
  <si>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</si>
  <si>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</si>
  <si>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</si>
  <si>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</si>
  <si>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</si>
  <si>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</si>
  <si>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</si>
  <si>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</si>
  <si>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</si>
  <si>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</si>
  <si>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</si>
  <si>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</si>
  <si>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</si>
  <si>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</si>
  <si>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</si>
  <si>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</si>
  <si>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</si>
  <si>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</si>
  <si>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</si>
  <si>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</si>
  <si>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</si>
  <si>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</si>
  <si>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</si>
  <si>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</si>
  <si>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</si>
  <si>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</si>
  <si>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</si>
  <si>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</si>
  <si>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</si>
  <si>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</si>
  <si>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</si>
  <si>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</si>
  <si>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</si>
  <si>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</si>
  <si>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</si>
  <si>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</si>
  <si>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</si>
  <si>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</si>
  <si>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</si>
  <si>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</si>
  <si>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</si>
  <si>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</si>
  <si>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</si>
  <si>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</si>
  <si>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</si>
  <si>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</si>
  <si>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</si>
  <si>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</si>
  <si>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</si>
  <si>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</si>
  <si>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</si>
  <si>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</si>
  <si>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</si>
  <si>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</si>
  <si>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</si>
  <si>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</si>
  <si>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</si>
  <si>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</si>
  <si>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</si>
  <si>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</si>
  <si>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</si>
  <si>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</si>
  <si>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</si>
  <si>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</si>
  <si>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</si>
  <si>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</si>
  <si>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</si>
  <si>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</si>
  <si>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</si>
  <si>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</si>
  <si>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</si>
  <si>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</si>
  <si>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</si>
  <si>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</si>
  <si>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</si>
  <si>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</si>
  <si>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</si>
  <si>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</si>
  <si>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</si>
  <si>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</si>
  <si>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</si>
  <si>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</si>
  <si>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</si>
  <si>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</si>
  <si>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</si>
  <si>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</si>
  <si>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</si>
  <si>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</si>
  <si>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</si>
  <si>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</si>
  <si>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</si>
  <si>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</si>
  <si>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</si>
  <si>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</si>
  <si>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</si>
  <si>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</si>
  <si>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</si>
  <si>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</si>
  <si>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</si>
  <si>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</si>
  <si>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</si>
  <si>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</si>
  <si>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</si>
  <si>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</si>
  <si>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</si>
  <si>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</si>
  <si>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</si>
  <si>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</si>
  <si>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</si>
  <si>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</si>
  <si>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</si>
  <si>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</si>
  <si>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</si>
  <si>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</si>
  <si>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</si>
  <si>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</si>
  <si>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</si>
  <si>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</si>
  <si>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</si>
  <si>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</si>
  <si>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</si>
  <si>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</si>
  <si>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</si>
  <si>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</si>
  <si>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</si>
  <si>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</si>
  <si>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</si>
  <si>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</si>
  <si>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</si>
  <si>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</si>
  <si>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</si>
  <si>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</si>
  <si>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</si>
  <si>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</si>
  <si>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</si>
  <si>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</si>
  <si>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</si>
  <si>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</si>
  <si>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</si>
  <si>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</si>
  <si>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</si>
  <si>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</si>
  <si>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</si>
  <si>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</si>
  <si>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</si>
  <si>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</si>
  <si>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</si>
  <si>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</si>
  <si>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</si>
  <si>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</si>
  <si>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</si>
  <si>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</si>
  <si>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</si>
  <si>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</si>
  <si>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</si>
  <si>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</si>
  <si>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</si>
  <si>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</si>
  <si>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</si>
  <si>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</si>
  <si>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</si>
  <si>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</si>
  <si>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</si>
  <si>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</si>
  <si>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</si>
  <si>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</si>
  <si>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</si>
  <si>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</si>
  <si>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</si>
  <si>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</si>
  <si>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</si>
  <si>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</si>
  <si>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</si>
  <si>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</si>
  <si>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</si>
  <si>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</si>
  <si>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</si>
  <si>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</si>
  <si>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</si>
  <si>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</si>
  <si>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</si>
  <si>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</si>
  <si>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</si>
  <si>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</si>
  <si>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</si>
  <si>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</si>
  <si>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</si>
  <si>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</si>
  <si>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</si>
  <si>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</si>
  <si>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</si>
  <si>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</si>
  <si>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</si>
  <si>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</si>
  <si>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</si>
  <si>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</si>
  <si>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</si>
  <si>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</si>
  <si>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</si>
  <si>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</si>
  <si>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</si>
  <si>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</si>
  <si>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</si>
  <si>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</si>
  <si>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</si>
  <si>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</si>
  <si>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</si>
  <si>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</si>
  <si>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</si>
  <si>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</si>
  <si>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</si>
  <si>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</si>
  <si>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</si>
  <si>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</si>
  <si>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</si>
  <si>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</si>
  <si>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</si>
  <si>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</si>
  <si>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</si>
  <si>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</si>
  <si>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</si>
  <si>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</si>
  <si>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</si>
  <si>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</si>
  <si>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</si>
  <si>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</si>
  <si>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</si>
  <si>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</si>
  <si>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</si>
  <si>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</si>
  <si>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</si>
  <si>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</si>
  <si>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</si>
  <si>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</si>
  <si>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</si>
  <si>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</si>
  <si>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</si>
  <si>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</si>
  <si>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</si>
  <si>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</si>
  <si>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</si>
  <si>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</si>
  <si>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</si>
  <si>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</si>
  <si>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</si>
  <si>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</si>
  <si>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</si>
  <si>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</si>
  <si>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</si>
  <si>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</si>
  <si>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</si>
  <si>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</si>
  <si>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</si>
  <si>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</si>
  <si>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</si>
  <si>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</si>
  <si>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</si>
  <si>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</si>
  <si>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</si>
  <si>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</si>
  <si>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</si>
  <si>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</si>
  <si>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</si>
  <si>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</si>
  <si>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</si>
  <si>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</si>
  <si>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</si>
  <si>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</si>
  <si>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</si>
  <si>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</si>
  <si>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</si>
  <si>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</si>
  <si>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</si>
  <si>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</si>
  <si>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</si>
  <si>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</si>
  <si>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</si>
  <si>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</si>
  <si>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</si>
  <si>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</si>
  <si>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</si>
  <si>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</si>
  <si>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</si>
  <si>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</si>
  <si>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</si>
  <si>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</si>
  <si>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</si>
  <si>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</si>
  <si>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</si>
  <si>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</si>
  <si>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</si>
  <si>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</si>
  <si>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</si>
  <si>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</si>
  <si>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</si>
  <si>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</si>
  <si>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</si>
  <si>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</si>
  <si>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</si>
  <si>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</si>
  <si>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</si>
  <si>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</si>
  <si>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</si>
  <si>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</si>
  <si>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</si>
  <si>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</si>
  <si>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</si>
  <si>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</si>
  <si>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</si>
  <si>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</si>
  <si>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</si>
  <si>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</si>
  <si>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</si>
  <si>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</si>
  <si>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</si>
  <si>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</si>
  <si>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</si>
  <si>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</si>
  <si>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</si>
  <si>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</si>
  <si>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</si>
  <si>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</si>
  <si>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</si>
  <si>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</si>
  <si>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</si>
  <si>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</si>
  <si>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</si>
  <si>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</si>
  <si>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</si>
  <si>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</si>
  <si>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</si>
  <si>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</si>
  <si>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</si>
  <si>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</si>
  <si>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</si>
  <si>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</si>
  <si>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</si>
  <si>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</si>
  <si>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</si>
  <si>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</si>
  <si>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</si>
  <si>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</si>
  <si>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</si>
  <si>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</si>
  <si>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</si>
  <si>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</si>
  <si>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</si>
  <si>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</si>
  <si>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</si>
  <si>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</si>
  <si>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</si>
  <si>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</si>
  <si>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</si>
  <si>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</si>
  <si>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</si>
  <si>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</si>
  <si>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</si>
  <si>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</si>
  <si>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</si>
  <si>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</si>
  <si>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</si>
  <si>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</si>
  <si>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</si>
  <si>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</si>
  <si>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</si>
  <si>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</si>
  <si>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</si>
  <si>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</si>
  <si>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</si>
  <si>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</si>
  <si>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</si>
  <si>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</si>
  <si>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</si>
  <si>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</si>
  <si>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</si>
  <si>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</si>
  <si>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</si>
  <si>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</si>
  <si>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</si>
  <si>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</si>
  <si>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</si>
  <si>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</si>
  <si>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</si>
  <si>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</si>
  <si>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</si>
  <si>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</si>
  <si>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</si>
  <si>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</si>
  <si>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</si>
  <si>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</si>
  <si>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</si>
  <si>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</si>
  <si>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</si>
  <si>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</si>
  <si>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</si>
  <si>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</si>
  <si>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</si>
  <si>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</si>
  <si>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</si>
  <si>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</si>
  <si>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</si>
  <si>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</si>
  <si>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</si>
  <si>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</si>
  <si>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</si>
  <si>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</si>
  <si>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</si>
  <si>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</si>
  <si>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</si>
  <si>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</si>
  <si>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</si>
  <si>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</si>
  <si>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</si>
  <si>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</si>
  <si>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</si>
  <si>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</si>
  <si>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</si>
  <si>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</si>
  <si>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</si>
  <si>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</si>
  <si>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</si>
  <si>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</si>
  <si>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</si>
  <si>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</si>
  <si>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</si>
  <si>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</si>
  <si>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</si>
  <si>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</si>
  <si>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</si>
  <si>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</si>
  <si>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</si>
  <si>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</si>
  <si>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</si>
  <si>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</si>
  <si>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</si>
  <si>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</si>
  <si>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</si>
  <si>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</si>
  <si>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</si>
  <si>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</si>
  <si>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</si>
  <si>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</si>
  <si>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</si>
  <si>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</si>
  <si>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</si>
  <si>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</si>
  <si>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</si>
  <si>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</si>
  <si>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</si>
  <si>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</si>
  <si>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</si>
  <si>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</si>
  <si>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</si>
  <si>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</si>
  <si>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</si>
  <si>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</si>
  <si>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</si>
  <si>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</si>
  <si>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</si>
  <si>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</si>
  <si>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</si>
  <si>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</si>
  <si>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</si>
  <si>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</si>
  <si>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</si>
  <si>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</si>
  <si>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</si>
  <si>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</si>
  <si>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</si>
  <si>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</si>
  <si>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</si>
  <si>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</si>
  <si>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</si>
  <si>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</si>
  <si>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</si>
  <si>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</si>
  <si>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</si>
  <si>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</si>
  <si>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</si>
  <si>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</si>
  <si>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</si>
  <si>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</si>
  <si>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</si>
  <si>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</si>
  <si>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</si>
  <si>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</si>
  <si>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</si>
  <si>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</si>
  <si>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</si>
  <si>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</si>
  <si>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</si>
  <si>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</si>
  <si>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</si>
  <si>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</si>
  <si>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</si>
  <si>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</si>
  <si>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</si>
  <si>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</si>
  <si>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</si>
  <si>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</si>
  <si>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</si>
  <si>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</si>
  <si>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</si>
  <si>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</si>
  <si>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</si>
  <si>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</si>
  <si>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</si>
  <si>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</si>
  <si>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</si>
  <si>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</si>
  <si>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</si>
  <si>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</si>
  <si>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</si>
  <si>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</si>
  <si>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</si>
  <si>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</si>
  <si>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</si>
  <si>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</si>
  <si>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</si>
  <si>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</si>
  <si>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</si>
  <si>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</si>
  <si>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</si>
  <si>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</si>
  <si>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</si>
  <si>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</si>
  <si>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</si>
  <si>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</si>
  <si>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</si>
  <si>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</si>
  <si>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</si>
  <si>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</si>
  <si>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</si>
  <si>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</si>
  <si>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</si>
  <si>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</si>
  <si>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</si>
  <si>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</si>
  <si>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</si>
  <si>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</si>
  <si>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</si>
  <si>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</si>
  <si>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</si>
  <si>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</si>
  <si>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</si>
  <si>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</si>
  <si>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</si>
  <si>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</si>
  <si>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</si>
  <si>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</si>
  <si>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</si>
  <si>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</si>
  <si>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</si>
  <si>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</si>
  <si>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</si>
  <si>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</si>
  <si>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</si>
  <si>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</si>
  <si>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</si>
  <si>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</si>
  <si>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</si>
  <si>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</si>
  <si>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</si>
  <si>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</si>
  <si>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</si>
  <si>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</si>
  <si>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</si>
  <si>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</si>
  <si>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</si>
  <si>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</si>
  <si>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</si>
  <si>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</si>
  <si>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</si>
  <si>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</si>
  <si>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</si>
  <si>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</si>
  <si>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</si>
  <si>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</si>
  <si>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</si>
  <si>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</si>
  <si>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</si>
  <si>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</si>
  <si>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</si>
  <si>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</si>
  <si>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</si>
  <si>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</si>
  <si>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</si>
  <si>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</si>
  <si>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</si>
  <si>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</si>
  <si>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</si>
  <si>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</si>
  <si>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</si>
  <si>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</si>
  <si>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</si>
  <si>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</si>
  <si>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</si>
  <si>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</si>
  <si>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</si>
  <si>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</si>
  <si>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</si>
  <si>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</si>
  <si>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</si>
  <si>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</si>
  <si>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</si>
  <si>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</si>
  <si>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</si>
  <si>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</si>
  <si>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</si>
  <si>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</si>
  <si>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</si>
  <si>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</si>
  <si>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</si>
  <si>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</si>
  <si>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</si>
  <si>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</si>
  <si>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</si>
  <si>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</si>
  <si>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</si>
  <si>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</si>
  <si>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</si>
  <si>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</si>
  <si>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</si>
  <si>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</si>
  <si>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</si>
  <si>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</si>
  <si>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</si>
  <si>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</si>
  <si>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</si>
  <si>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</si>
  <si>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</si>
  <si>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</si>
  <si>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</si>
  <si>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</si>
  <si>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</si>
  <si>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</si>
  <si>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</si>
  <si>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</si>
  <si>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</si>
  <si>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</si>
  <si>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</si>
  <si>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</si>
  <si>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</si>
  <si>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</si>
  <si>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</si>
  <si>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</si>
  <si>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</si>
  <si>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</si>
  <si>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</si>
  <si>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</si>
  <si>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</si>
  <si>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</si>
  <si>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</si>
  <si>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</si>
  <si>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</si>
  <si>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</si>
  <si>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</si>
  <si>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</si>
  <si>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</si>
  <si>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</si>
  <si>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</si>
  <si>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</si>
  <si>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</si>
  <si>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</si>
  <si>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</si>
  <si>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</si>
  <si>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</si>
  <si>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</si>
  <si>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</si>
  <si>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</si>
  <si>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</si>
  <si>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</si>
  <si>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</si>
  <si>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</si>
  <si>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</si>
  <si>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</si>
  <si>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</si>
  <si>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</si>
  <si>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</si>
  <si>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</si>
  <si>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</si>
  <si>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</si>
  <si>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</si>
  <si>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</si>
  <si>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</si>
  <si>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</si>
  <si>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</si>
  <si>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</si>
  <si>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</si>
  <si>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</si>
  <si>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</si>
  <si>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</si>
  <si>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</si>
  <si>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</si>
  <si>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</si>
  <si>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</si>
  <si>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</si>
  <si>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</si>
  <si>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</si>
  <si>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</si>
  <si>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</si>
  <si>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</si>
  <si>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</si>
  <si>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</si>
  <si>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</si>
  <si>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</si>
  <si>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</si>
  <si>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</si>
  <si>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</si>
  <si>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</si>
  <si>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</si>
  <si>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</si>
  <si>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</si>
  <si>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</si>
  <si>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</si>
  <si>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</si>
  <si>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</si>
  <si>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</si>
  <si>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</si>
  <si>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</si>
  <si>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</si>
  <si>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</si>
  <si>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</si>
  <si>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</si>
  <si>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</si>
  <si>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</si>
  <si>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</si>
  <si>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</si>
  <si>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</si>
  <si>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</si>
  <si>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</si>
  <si>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</si>
  <si>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</si>
  <si>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</si>
  <si>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</si>
  <si>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</si>
  <si>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</si>
  <si>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</si>
  <si>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</si>
  <si>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</si>
  <si>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</si>
  <si>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</si>
  <si>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</si>
  <si>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</si>
  <si>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</si>
  <si>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</si>
  <si>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</si>
  <si>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</si>
  <si>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</si>
  <si>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</si>
  <si>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</si>
  <si>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</si>
  <si>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</si>
  <si>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</si>
  <si>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</si>
  <si>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</si>
  <si>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</si>
  <si>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</si>
  <si>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</si>
  <si>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</si>
  <si>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</si>
  <si>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</si>
  <si>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</si>
  <si>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</si>
  <si>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</si>
  <si>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</si>
  <si>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</si>
  <si>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</si>
  <si>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</si>
  <si>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</si>
  <si>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</si>
  <si>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</si>
  <si>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</si>
  <si>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</si>
  <si>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</si>
  <si>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</si>
  <si>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</si>
  <si>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</si>
  <si>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</si>
  <si>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</si>
  <si>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</si>
  <si>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</si>
  <si>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</si>
  <si>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</si>
  <si>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</si>
  <si>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</si>
  <si>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</si>
  <si>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</si>
  <si>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</si>
  <si>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</si>
  <si>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</si>
  <si>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</si>
  <si>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</si>
  <si>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</si>
  <si>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</si>
  <si>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</si>
  <si>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</si>
  <si>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</si>
  <si>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</si>
  <si>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</si>
  <si>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</si>
  <si>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</si>
  <si>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</si>
  <si>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</si>
  <si>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</si>
  <si>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</si>
  <si>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</si>
  <si>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</si>
  <si>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</si>
  <si>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</si>
  <si>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</si>
  <si>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</si>
  <si>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</si>
  <si>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</si>
  <si>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</si>
  <si>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</si>
  <si>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</si>
  <si>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</si>
  <si>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</si>
  <si>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</si>
  <si>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</si>
  <si>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</si>
  <si>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</si>
  <si>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</si>
  <si>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</si>
  <si>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</si>
  <si>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</si>
  <si>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</si>
  <si>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</si>
  <si>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</si>
  <si>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</si>
  <si>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</si>
  <si>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</si>
  <si>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</si>
  <si>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</si>
  <si>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</si>
  <si>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</si>
  <si>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</si>
  <si>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</si>
  <si>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</si>
  <si>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</si>
  <si>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</si>
  <si>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</si>
  <si>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</si>
  <si>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</si>
  <si>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</si>
  <si>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</si>
  <si>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</si>
  <si>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</si>
  <si>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</si>
  <si>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</si>
  <si>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</si>
  <si>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</si>
  <si>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</si>
  <si>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</si>
  <si>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</si>
  <si>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</si>
  <si>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</si>
  <si>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</si>
  <si>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</si>
  <si>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</si>
  <si>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</si>
  <si>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</si>
  <si>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</si>
  <si>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</si>
  <si>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</si>
  <si>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</si>
  <si>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</si>
  <si>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</si>
  <si>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</si>
  <si>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</si>
  <si>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</si>
  <si>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</si>
  <si>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</si>
  <si>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</si>
  <si>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</si>
  <si>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</si>
  <si>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</si>
  <si>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</si>
  <si>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</si>
  <si>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</si>
  <si>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</si>
  <si>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</si>
  <si>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</si>
  <si>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</si>
  <si>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</si>
  <si>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</si>
  <si>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</si>
  <si>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</si>
  <si>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</si>
  <si>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</si>
  <si>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</si>
  <si>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</si>
  <si>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</si>
  <si>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</si>
  <si>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</si>
  <si>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</si>
  <si>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</si>
  <si>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</si>
  <si>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</si>
  <si>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</si>
  <si>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</si>
  <si>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</si>
  <si>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</si>
  <si>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</si>
  <si>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</si>
  <si>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</si>
  <si>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</si>
  <si>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</si>
  <si>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</si>
  <si>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</si>
  <si>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</si>
  <si>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</si>
  <si>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</si>
  <si>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</si>
  <si>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</si>
  <si>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</si>
  <si>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</si>
  <si>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</si>
  <si>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</si>
  <si>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</si>
  <si>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</si>
  <si>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</si>
  <si>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</si>
  <si>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</si>
  <si>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</si>
  <si>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</si>
  <si>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</si>
  <si>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</si>
  <si>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</si>
  <si>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</si>
  <si>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</si>
  <si>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</si>
  <si>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</si>
  <si>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</si>
  <si>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</si>
  <si>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</si>
  <si>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</si>
  <si>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</si>
  <si>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</si>
  <si>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</si>
  <si>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</si>
  <si>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</si>
  <si>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</si>
  <si>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</si>
  <si>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</si>
  <si>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</si>
  <si>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</si>
  <si>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</si>
  <si>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</si>
  <si>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</si>
  <si>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</si>
  <si>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</si>
  <si>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</si>
  <si>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</si>
  <si>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</si>
  <si>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</si>
  <si>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</si>
  <si>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</si>
  <si>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</si>
  <si>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</si>
  <si>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</si>
  <si>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</si>
  <si>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</si>
  <si>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</si>
  <si>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</si>
  <si>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</si>
  <si>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</si>
  <si>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</si>
  <si>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</si>
  <si>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</si>
  <si>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</si>
  <si>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</si>
  <si>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</si>
  <si>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</si>
  <si>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</si>
  <si>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</si>
  <si>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</si>
  <si>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</si>
  <si>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</si>
  <si>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</si>
  <si>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</si>
  <si>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</si>
  <si>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</si>
  <si>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</si>
  <si>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</si>
  <si>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</si>
  <si>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</si>
  <si>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</si>
  <si>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</si>
  <si>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</si>
  <si>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</si>
  <si>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</si>
  <si>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</si>
  <si>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</si>
  <si>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</si>
  <si>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</si>
  <si>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</si>
  <si>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</si>
  <si>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</si>
  <si>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</si>
  <si>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</si>
  <si>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</si>
  <si>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</si>
  <si>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</si>
  <si>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</si>
  <si>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</si>
  <si>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</si>
  <si>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</si>
  <si>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</si>
  <si>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</si>
  <si>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</si>
  <si>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</si>
  <si>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</si>
  <si>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</si>
  <si>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</si>
  <si>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</si>
  <si>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</si>
  <si>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</si>
  <si>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</si>
  <si>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</si>
  <si>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</si>
  <si>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</si>
  <si>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</si>
  <si>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</si>
  <si>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</si>
  <si>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</si>
  <si>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</si>
  <si>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</si>
  <si>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</si>
  <si>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</si>
  <si>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</si>
  <si>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</si>
  <si>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</si>
  <si>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</si>
  <si>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</si>
  <si>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</si>
  <si>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</si>
  <si>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</si>
  <si>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</si>
  <si>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</si>
  <si>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</si>
  <si>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</si>
  <si>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</si>
  <si>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</si>
  <si>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</si>
  <si>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</si>
  <si>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</si>
  <si>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</si>
  <si>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</si>
  <si>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</si>
  <si>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</si>
  <si>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</si>
  <si>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</si>
  <si>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</si>
  <si>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</si>
  <si>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</si>
  <si>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</si>
  <si>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</si>
  <si>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</si>
  <si>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</si>
  <si>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</si>
  <si>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</si>
  <si>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</si>
  <si>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</si>
  <si>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</si>
  <si>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</si>
  <si>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</si>
  <si>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</si>
  <si>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</si>
  <si>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</si>
  <si>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</si>
  <si>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</si>
  <si>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</si>
  <si>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</si>
  <si>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</si>
  <si>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</si>
  <si>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</si>
  <si>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</si>
  <si>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</si>
  <si>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</si>
  <si>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</si>
  <si>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</si>
  <si>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</si>
  <si>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</si>
  <si>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</si>
  <si>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</si>
  <si>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</si>
  <si>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</si>
  <si>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</si>
  <si>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</si>
  <si>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</si>
  <si>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</si>
  <si>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</si>
  <si>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</si>
  <si>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</si>
  <si>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</si>
  <si>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</si>
  <si>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</si>
  <si>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</si>
  <si>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</si>
  <si>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</si>
  <si>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</si>
  <si>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</si>
  <si>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</si>
  <si>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</si>
  <si>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</si>
  <si>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</si>
  <si>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</si>
  <si>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</si>
  <si>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</si>
  <si>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</si>
  <si>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</si>
  <si>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</si>
  <si>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</si>
  <si>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</si>
  <si>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</si>
  <si>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</si>
  <si>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</si>
  <si>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</si>
  <si>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</si>
  <si>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</si>
  <si>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</si>
  <si>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</si>
  <si>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</si>
  <si>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</si>
  <si>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</si>
  <si>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</si>
  <si>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</si>
  <si>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</si>
  <si>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</si>
  <si>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</si>
  <si>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</si>
  <si>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</si>
  <si>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</si>
  <si>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</si>
  <si>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</si>
  <si>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</si>
  <si>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</si>
  <si>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</si>
  <si>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</si>
  <si>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</si>
  <si>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</si>
  <si>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</si>
  <si>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</si>
  <si>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</si>
  <si>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</si>
  <si>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</si>
  <si>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</si>
  <si>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</si>
  <si>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</si>
  <si>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</si>
  <si>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</si>
  <si>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</si>
  <si>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</si>
  <si>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</si>
  <si>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</si>
  <si>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</si>
  <si>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</si>
  <si>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</si>
  <si>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</si>
  <si>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</si>
  <si>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</si>
  <si>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</si>
  <si>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</si>
  <si>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</si>
  <si>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</si>
  <si>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</si>
  <si>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</si>
  <si>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</si>
  <si>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</si>
  <si>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</si>
  <si>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</si>
  <si>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</si>
  <si>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</si>
  <si>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</si>
  <si>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</si>
  <si>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</si>
  <si>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</si>
  <si>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</si>
  <si>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</si>
  <si>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</si>
  <si>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</si>
  <si>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</si>
  <si>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</si>
  <si>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</si>
  <si>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</si>
  <si>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</si>
  <si>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</si>
  <si>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</si>
  <si>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</si>
  <si>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</si>
  <si>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</si>
  <si>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</si>
  <si>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</si>
  <si>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</si>
  <si>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</si>
  <si>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</si>
  <si>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</si>
  <si>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</si>
  <si>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</si>
  <si>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</si>
  <si>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</si>
  <si>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</si>
  <si>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</si>
  <si>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</si>
  <si>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</si>
  <si>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</si>
  <si>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</si>
  <si>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</si>
  <si>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</si>
  <si>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</si>
  <si>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</si>
  <si>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</si>
  <si>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</si>
  <si>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</si>
  <si>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</si>
  <si>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</si>
  <si>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</si>
  <si>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</si>
  <si>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</si>
  <si>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</si>
  <si>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</si>
  <si>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</si>
  <si>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</si>
  <si>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</si>
  <si>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</si>
  <si>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</si>
  <si>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</si>
  <si>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</si>
  <si>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</si>
  <si>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</si>
  <si>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</si>
  <si>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</si>
  <si>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</si>
  <si>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</si>
  <si>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</si>
  <si>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</si>
  <si>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</si>
  <si>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</si>
  <si>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</si>
  <si>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</si>
  <si>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</si>
  <si>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</si>
  <si>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</si>
  <si>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</si>
  <si>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</si>
  <si>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</si>
  <si>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</si>
  <si>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</si>
  <si>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</si>
  <si>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</si>
  <si>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</si>
  <si>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</si>
  <si>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</si>
  <si>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</si>
  <si>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</si>
  <si>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</si>
  <si>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</si>
  <si>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</si>
  <si>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</si>
  <si>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</si>
  <si>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</si>
  <si>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</si>
  <si>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</si>
  <si>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</si>
  <si>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</si>
  <si>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</si>
  <si>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</si>
  <si>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</si>
  <si>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</si>
  <si>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</si>
  <si>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</si>
  <si>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</si>
  <si>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</si>
  <si>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</si>
  <si>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</si>
  <si>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</si>
  <si>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</si>
  <si>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</si>
  <si>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</si>
  <si>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</si>
  <si>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</si>
  <si>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</si>
  <si>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</si>
  <si>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</si>
  <si>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</si>
  <si>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</si>
  <si>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</si>
  <si>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</si>
  <si>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</si>
  <si>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</si>
  <si>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</si>
  <si>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</si>
  <si>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</si>
  <si>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</si>
  <si>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</si>
  <si>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</si>
  <si>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</si>
  <si>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</si>
  <si>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</si>
  <si>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</si>
  <si>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</si>
  <si>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</si>
  <si>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</si>
  <si>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</si>
  <si>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</si>
  <si>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</si>
  <si>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</si>
  <si>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</si>
  <si>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</si>
  <si>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</si>
  <si>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</si>
  <si>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</si>
  <si>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</si>
  <si>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</si>
  <si>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</si>
  <si>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</si>
  <si>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</si>
  <si>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</si>
  <si>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</si>
  <si>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</si>
  <si>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</si>
  <si>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</si>
  <si>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</si>
  <si>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</si>
  <si>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</si>
  <si>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</si>
  <si>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</si>
  <si>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</si>
  <si>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</si>
  <si>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</si>
  <si>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</si>
  <si>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</si>
  <si>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</si>
  <si>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</si>
  <si>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</si>
  <si>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</si>
  <si>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</si>
  <si>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</si>
  <si>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</si>
  <si>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</si>
  <si>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</si>
  <si>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</si>
  <si>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</si>
  <si>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</si>
  <si>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</si>
  <si>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</si>
  <si>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</si>
  <si>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</si>
  <si>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</si>
  <si>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</si>
  <si>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</si>
  <si>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</si>
  <si>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</si>
  <si>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</si>
  <si>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</si>
  <si>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</si>
  <si>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</si>
  <si>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</si>
  <si>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</si>
  <si>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</si>
  <si>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</si>
  <si>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</si>
  <si>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</si>
  <si>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</si>
  <si>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</si>
  <si>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</si>
  <si>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</si>
  <si>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</si>
  <si>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</si>
  <si>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</si>
  <si>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</si>
  <si>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</si>
  <si>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</si>
  <si>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</si>
  <si>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</si>
  <si>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</si>
  <si>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</si>
  <si>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</si>
  <si>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</si>
  <si>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</si>
  <si>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</si>
  <si>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</si>
  <si>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</si>
  <si>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</si>
  <si>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</si>
  <si>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</si>
  <si>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</si>
  <si>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</si>
  <si>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</si>
  <si>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</si>
  <si>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</si>
  <si>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</si>
  <si>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</si>
  <si>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</si>
  <si>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</si>
  <si>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</si>
  <si>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</si>
  <si>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</si>
  <si>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</si>
  <si>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</si>
  <si>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</si>
  <si>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</si>
  <si>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</si>
  <si>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</si>
  <si>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</si>
  <si>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</si>
  <si>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</si>
  <si>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</si>
  <si>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</si>
  <si>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</si>
  <si>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</si>
  <si>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</si>
  <si>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</si>
  <si>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</si>
  <si>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</si>
  <si>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</si>
  <si>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</si>
  <si>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</si>
  <si>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</si>
  <si>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</si>
  <si>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</si>
  <si>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</si>
  <si>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</si>
  <si>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</si>
  <si>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</si>
  <si>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</si>
  <si>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</si>
  <si>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</si>
  <si>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</si>
  <si>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</si>
  <si>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</si>
  <si>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</si>
  <si>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</si>
  <si>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</si>
  <si>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</si>
  <si>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</si>
  <si>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</si>
  <si>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</si>
  <si>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</si>
  <si>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</si>
  <si>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</si>
  <si>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</si>
  <si>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</si>
  <si>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</si>
  <si>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</si>
  <si>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</si>
  <si>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</si>
  <si>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</si>
  <si>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</si>
  <si>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</si>
  <si>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</si>
  <si>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</si>
  <si>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</si>
  <si>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</si>
  <si>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</si>
  <si>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</si>
  <si>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</si>
  <si>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</si>
  <si>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</si>
  <si>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</si>
  <si>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</si>
  <si>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</si>
  <si>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</si>
  <si>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</si>
  <si>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</si>
  <si>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</si>
  <si>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</si>
  <si>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</si>
  <si>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</si>
  <si>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</si>
  <si>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</si>
  <si>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</si>
  <si>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</si>
  <si>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</si>
  <si>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</si>
  <si>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</si>
  <si>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</si>
  <si>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</si>
  <si>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</si>
  <si>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</si>
  <si>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</si>
  <si>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</si>
  <si>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</si>
  <si>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</si>
  <si>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</si>
  <si>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</si>
  <si>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</si>
  <si>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</si>
  <si>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</si>
  <si>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</si>
  <si>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</si>
  <si>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</si>
  <si>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</si>
  <si>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</si>
  <si>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</si>
  <si>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</si>
  <si>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</si>
  <si>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</si>
  <si>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</si>
  <si>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</si>
  <si>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</si>
  <si>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</si>
  <si>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</si>
  <si>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</si>
  <si>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</si>
  <si>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</si>
  <si>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</si>
  <si>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</si>
  <si>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</si>
  <si>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</si>
  <si>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</si>
  <si>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</si>
  <si>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</si>
  <si>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</si>
  <si>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</si>
  <si>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</si>
  <si>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</si>
  <si>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</si>
  <si>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</si>
  <si>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</si>
  <si>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</si>
  <si>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</si>
  <si>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</si>
  <si>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</si>
  <si>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</si>
  <si>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</si>
  <si>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</si>
  <si>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</si>
  <si>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</si>
  <si>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</si>
  <si>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</si>
  <si>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</si>
  <si>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</si>
  <si>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</si>
  <si>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</si>
  <si>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</si>
  <si>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</si>
  <si>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</si>
  <si>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</si>
  <si>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</si>
  <si>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</si>
  <si>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</si>
  <si>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</si>
  <si>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</si>
  <si>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</si>
  <si>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</si>
  <si>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</si>
  <si>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</si>
  <si>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</si>
  <si>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</si>
  <si>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</si>
  <si>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</si>
  <si>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</si>
  <si>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</si>
  <si>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</si>
  <si>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</si>
  <si>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</si>
  <si>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</si>
  <si>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</si>
  <si>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</si>
  <si>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</si>
  <si>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</si>
  <si>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</si>
  <si>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</si>
  <si>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</si>
  <si>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</si>
  <si>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</si>
  <si>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</si>
  <si>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</si>
  <si>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</si>
  <si>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</si>
  <si>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</si>
  <si>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</si>
  <si>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</si>
  <si>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</si>
  <si>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</si>
  <si>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</si>
  <si>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</si>
  <si>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</si>
  <si>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</si>
  <si>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</si>
  <si>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</si>
  <si>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</si>
  <si>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</si>
  <si>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</si>
  <si>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</si>
  <si>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</si>
  <si>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</si>
  <si>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</si>
  <si>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</si>
  <si>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</si>
  <si>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</si>
  <si>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</si>
  <si>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</si>
  <si>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</si>
  <si>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</si>
  <si>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</si>
  <si>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</si>
  <si>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</si>
  <si>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</si>
  <si>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</si>
  <si>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</si>
  <si>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</si>
  <si>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</si>
  <si>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</si>
  <si>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</si>
  <si>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</si>
  <si>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</si>
  <si>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</si>
  <si>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</si>
  <si>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</si>
  <si>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</si>
  <si>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</si>
  <si>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</si>
  <si>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</si>
  <si>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</si>
  <si>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</si>
  <si>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</si>
  <si>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</si>
  <si>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</si>
  <si>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</si>
  <si>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</si>
  <si>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</si>
  <si>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</si>
  <si>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</si>
  <si>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</si>
  <si>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</si>
  <si>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</si>
  <si>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</si>
  <si>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</si>
  <si>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</si>
  <si>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</si>
  <si>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</si>
  <si>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</si>
  <si>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</si>
  <si>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</si>
  <si>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</si>
  <si>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</si>
  <si>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</si>
  <si>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</si>
  <si>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</si>
  <si>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</si>
  <si>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</si>
  <si>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</si>
  <si>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</si>
  <si>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</si>
  <si>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</si>
  <si>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</si>
  <si>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</si>
  <si>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</si>
  <si>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</si>
  <si>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</si>
  <si>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</si>
  <si>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</si>
  <si>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</si>
  <si>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</si>
  <si>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</si>
  <si>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</si>
  <si>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</si>
  <si>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</si>
  <si>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</si>
  <si>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</si>
  <si>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</si>
  <si>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</si>
  <si>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</si>
  <si>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</si>
  <si>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</si>
  <si>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</si>
  <si>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</si>
  <si>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</si>
  <si>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</si>
  <si>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</si>
  <si>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</si>
  <si>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</si>
  <si>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</si>
  <si>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</si>
  <si>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</si>
  <si>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</si>
  <si>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</si>
  <si>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</si>
  <si>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</si>
  <si>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</si>
  <si>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</si>
  <si>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</si>
  <si>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</si>
  <si>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</si>
  <si>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</si>
  <si>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</si>
  <si>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</si>
  <si>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</si>
  <si>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</si>
  <si>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</si>
  <si>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</si>
  <si>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</si>
  <si>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</si>
  <si>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</si>
  <si>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</si>
  <si>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</si>
  <si>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</si>
  <si>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</si>
  <si>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</si>
  <si>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</si>
  <si>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</si>
  <si>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</si>
  <si>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</si>
  <si>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</si>
  <si>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</si>
  <si>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</si>
  <si>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</si>
  <si>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</si>
  <si>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</si>
  <si>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</si>
  <si>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</si>
  <si>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</si>
  <si>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</si>
  <si>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</si>
  <si>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</si>
  <si>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</si>
  <si>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</si>
  <si>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</si>
  <si>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</si>
  <si>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</si>
  <si>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</si>
  <si>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</si>
  <si>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</si>
  <si>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</si>
  <si>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</si>
  <si>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</si>
  <si>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</si>
  <si>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</si>
  <si>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</si>
  <si>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</si>
  <si>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</si>
  <si>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</si>
  <si>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</si>
  <si>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</si>
  <si>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</si>
  <si>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</si>
  <si>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</si>
  <si>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</si>
  <si>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</si>
  <si>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</si>
  <si>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</si>
  <si>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</si>
  <si>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</si>
  <si>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</si>
  <si>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</si>
  <si>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</si>
  <si>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</si>
  <si>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</si>
  <si>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</si>
  <si>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</si>
  <si>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</si>
  <si>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</si>
  <si>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</si>
  <si>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</si>
  <si>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</si>
  <si>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</si>
  <si>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</si>
  <si>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</si>
  <si>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</si>
  <si>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</si>
  <si>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</si>
  <si>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</si>
  <si>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</si>
  <si>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</si>
  <si>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</si>
  <si>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</si>
  <si>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</si>
  <si>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</si>
  <si>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</si>
  <si>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</si>
  <si>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</si>
  <si>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</si>
  <si>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</si>
  <si>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</si>
  <si>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</si>
  <si>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</si>
  <si>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</si>
  <si>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</si>
  <si>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</si>
  <si>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</si>
  <si>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</si>
  <si>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</si>
  <si>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</si>
  <si>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</si>
  <si>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</si>
  <si>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</si>
  <si>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</si>
  <si>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</si>
  <si>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</si>
  <si>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</si>
  <si>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</si>
  <si>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</si>
  <si>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</si>
  <si>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</si>
  <si>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</si>
  <si>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</si>
  <si>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</si>
  <si>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</si>
  <si>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</si>
  <si>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</si>
  <si>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</si>
  <si>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</si>
  <si>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</si>
  <si>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</si>
  <si>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</si>
  <si>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</si>
  <si>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</si>
  <si>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</si>
  <si>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</si>
  <si>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</si>
  <si>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</si>
  <si>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</si>
  <si>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</si>
  <si>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</si>
  <si>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</si>
  <si>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</si>
  <si>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</si>
  <si>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</si>
  <si>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</si>
  <si>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</si>
  <si>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</si>
  <si>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</si>
  <si>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</si>
  <si>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</si>
  <si>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</si>
  <si>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</si>
  <si>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</si>
  <si>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</si>
  <si>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</si>
  <si>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</si>
  <si>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</si>
  <si>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</si>
  <si>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</si>
  <si>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</si>
  <si>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</si>
  <si>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</si>
  <si>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</si>
  <si>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</si>
  <si>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</si>
  <si>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</si>
  <si>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</si>
  <si>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</si>
  <si>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</si>
  <si>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</si>
  <si>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</si>
  <si>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</si>
  <si>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</si>
  <si>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</si>
  <si>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</si>
  <si>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</si>
  <si>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</si>
  <si>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</si>
  <si>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</si>
  <si>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</si>
  <si>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</si>
  <si>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</si>
  <si>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</si>
  <si>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</si>
  <si>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</si>
  <si>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</si>
  <si>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</si>
  <si>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</si>
  <si>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</si>
  <si>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</si>
  <si>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</si>
  <si>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</si>
  <si>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</si>
  <si>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</si>
  <si>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</si>
  <si>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</si>
  <si>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</si>
  <si>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</si>
  <si>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</si>
  <si>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</si>
  <si>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</si>
  <si>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</si>
  <si>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</si>
  <si>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</si>
  <si>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</si>
  <si>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</si>
  <si>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</si>
  <si>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</si>
  <si>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</si>
  <si>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</si>
  <si>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</si>
  <si>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</si>
  <si>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</si>
  <si>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</si>
  <si>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</si>
  <si>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</si>
  <si>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</si>
  <si>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</si>
  <si>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</si>
  <si>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</si>
  <si>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</si>
  <si>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</si>
  <si>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</si>
  <si>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</si>
  <si>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</si>
  <si>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</si>
  <si>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</si>
  <si>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</si>
  <si>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</si>
  <si>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</si>
  <si>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</si>
  <si>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</si>
  <si>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</si>
  <si>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</si>
  <si>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</si>
  <si>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</si>
  <si>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</si>
  <si>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</si>
  <si>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</si>
  <si>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</si>
  <si>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</si>
  <si>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</si>
  <si>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</si>
  <si>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</si>
  <si>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</si>
  <si>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</si>
  <si>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</si>
  <si>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</si>
  <si>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</si>
  <si>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</si>
  <si>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</si>
  <si>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</si>
  <si>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</si>
  <si>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</si>
  <si>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</si>
  <si>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</si>
  <si>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</si>
  <si>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</si>
  <si>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</si>
  <si>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</si>
  <si>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</si>
  <si>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</si>
  <si>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</si>
  <si>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</si>
  <si>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</si>
  <si>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</si>
  <si>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</si>
  <si>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</si>
  <si>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</si>
  <si>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</si>
  <si>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</si>
  <si>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</si>
  <si>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</si>
  <si>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</si>
  <si>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</si>
  <si>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</si>
  <si>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</si>
  <si>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</si>
  <si>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</si>
  <si>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</si>
  <si>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</si>
  <si>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</si>
  <si>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</si>
  <si>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</si>
  <si>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</si>
  <si>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</si>
  <si>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</si>
  <si>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</si>
  <si>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</si>
  <si>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</si>
  <si>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</si>
  <si>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</si>
  <si>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</si>
  <si>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</si>
  <si>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</si>
  <si>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</si>
  <si>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</si>
  <si>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</si>
  <si>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</si>
  <si>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</si>
  <si>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</si>
  <si>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</si>
  <si>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</si>
  <si>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</si>
  <si>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</si>
  <si>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</si>
  <si>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</si>
  <si>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</si>
  <si>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</si>
  <si>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</si>
  <si>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</si>
  <si>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</si>
  <si>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</si>
  <si>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</si>
  <si>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</si>
  <si>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</si>
  <si>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</si>
  <si>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</si>
  <si>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</si>
  <si>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</si>
  <si>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</si>
  <si>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</si>
  <si>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</si>
  <si>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</si>
  <si>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</si>
  <si>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</si>
  <si>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</si>
  <si>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</si>
  <si>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</si>
  <si>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</si>
  <si>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</si>
  <si>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</si>
  <si>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</si>
  <si>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</si>
  <si>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</si>
  <si>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</si>
  <si>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</si>
  <si>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</si>
  <si>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</si>
  <si>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</si>
  <si>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</si>
  <si>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</si>
  <si>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</si>
  <si>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</si>
  <si>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</si>
  <si>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</si>
  <si>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</si>
  <si>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</si>
  <si>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</si>
  <si>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</si>
  <si>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</si>
  <si>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</si>
  <si>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</si>
  <si>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</si>
  <si>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</si>
  <si>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</si>
  <si>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</si>
  <si>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</si>
  <si>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</si>
  <si>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</si>
  <si>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</si>
  <si>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</si>
  <si>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</si>
  <si>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</si>
  <si>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</si>
  <si>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</si>
  <si>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</si>
  <si>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</si>
  <si>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</si>
  <si>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</si>
  <si>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</si>
  <si>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</si>
  <si>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</si>
  <si>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</si>
  <si>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</si>
  <si>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</si>
  <si>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</si>
  <si>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</si>
  <si>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</si>
  <si>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</si>
  <si>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</si>
  <si>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</si>
  <si>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</si>
  <si>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</si>
  <si>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</si>
  <si>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</si>
  <si>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</si>
  <si>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</si>
  <si>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</si>
  <si>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</si>
  <si>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</si>
  <si>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</si>
  <si>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</si>
  <si>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</si>
  <si>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</si>
  <si>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</si>
  <si>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</si>
  <si>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</si>
  <si>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</si>
  <si>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</si>
  <si>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</si>
  <si>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</si>
  <si>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</si>
  <si>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</si>
  <si>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</si>
  <si>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</si>
  <si>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</si>
  <si>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</si>
  <si>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</si>
  <si>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</si>
  <si>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</si>
  <si>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</si>
  <si>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</si>
  <si>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</si>
  <si>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</si>
  <si>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</si>
  <si>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</si>
  <si>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</si>
  <si>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</si>
  <si>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</si>
  <si>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</si>
  <si>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</si>
  <si>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</si>
  <si>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</si>
  <si>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</si>
  <si>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</si>
  <si>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</si>
  <si>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</si>
  <si>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</si>
  <si>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</si>
  <si>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</si>
  <si>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</si>
  <si>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</si>
  <si>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</si>
  <si>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</si>
  <si>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</si>
  <si>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</si>
  <si>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</si>
  <si>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</si>
  <si>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</si>
  <si>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</si>
  <si>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</si>
  <si>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</si>
  <si>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</si>
  <si>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</si>
  <si>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</si>
  <si>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</si>
  <si>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</si>
  <si>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</si>
  <si>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</si>
  <si>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</si>
  <si>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</si>
  <si>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</si>
  <si>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</si>
  <si>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</si>
  <si>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</si>
  <si>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</si>
  <si>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</si>
  <si>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</si>
  <si>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</si>
  <si>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</si>
  <si>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</si>
  <si>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</si>
  <si>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</si>
  <si>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</si>
  <si>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</si>
  <si>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</si>
  <si>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</si>
  <si>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</si>
  <si>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</si>
  <si>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</si>
  <si>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</si>
  <si>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</si>
  <si>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</si>
  <si>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</si>
  <si>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</si>
  <si>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</si>
  <si>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</si>
  <si>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</si>
  <si>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</si>
  <si>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</si>
  <si>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</si>
  <si>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</si>
  <si>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</si>
  <si>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</si>
  <si>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</si>
  <si>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</si>
  <si>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</si>
  <si>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</si>
  <si>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</si>
  <si>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</si>
  <si>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</si>
  <si>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</si>
  <si>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</si>
  <si>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</si>
  <si>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</si>
  <si>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</si>
  <si>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</si>
  <si>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</si>
  <si>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</si>
  <si>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</si>
  <si>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</si>
  <si>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</si>
  <si>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</si>
  <si>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</si>
  <si>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</si>
  <si>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</si>
  <si>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</si>
  <si>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</si>
  <si>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</si>
  <si>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</si>
  <si>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</si>
  <si>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</si>
  <si>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</si>
  <si>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</si>
  <si>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</si>
  <si>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</si>
  <si>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</si>
  <si>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</si>
  <si>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</si>
  <si>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</si>
  <si>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</si>
  <si>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</si>
  <si>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</si>
  <si>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</si>
  <si>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</si>
  <si>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</si>
  <si>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</si>
  <si>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</si>
  <si>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</si>
  <si>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</si>
  <si>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</si>
  <si>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</si>
  <si>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</si>
  <si>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</si>
  <si>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</si>
  <si>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</si>
  <si>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</si>
  <si>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</si>
  <si>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</si>
  <si>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</si>
  <si>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</si>
  <si>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</si>
  <si>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</si>
  <si>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</si>
  <si>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</si>
  <si>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</si>
  <si>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</si>
  <si>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</si>
  <si>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</si>
  <si>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</si>
  <si>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</si>
  <si>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</si>
  <si>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</si>
  <si>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</si>
  <si>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</si>
  <si>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</si>
  <si>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</si>
  <si>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</si>
  <si>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</si>
  <si>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</si>
  <si>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</si>
  <si>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</si>
  <si>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</si>
  <si>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</si>
  <si>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</si>
  <si>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</si>
  <si>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</si>
  <si>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</si>
  <si>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</si>
  <si>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</si>
  <si>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</si>
  <si>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</si>
  <si>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</si>
  <si>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</si>
  <si>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</si>
  <si>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</si>
  <si>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</si>
  <si>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</si>
  <si>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</si>
  <si>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</si>
  <si>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</si>
  <si>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</si>
  <si>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</si>
  <si>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</si>
  <si>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</si>
  <si>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</si>
  <si>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</si>
  <si>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</si>
  <si>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</si>
  <si>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</si>
  <si>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</si>
  <si>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</si>
  <si>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</si>
  <si>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</si>
  <si>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</si>
  <si>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</si>
  <si>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</si>
  <si>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</si>
  <si>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</si>
  <si>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</si>
  <si>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</si>
  <si>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</si>
  <si>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</si>
  <si>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</si>
  <si>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</si>
  <si>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</si>
  <si>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</si>
  <si>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</si>
  <si>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</si>
  <si>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</si>
  <si>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</si>
  <si>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</si>
  <si>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</si>
  <si>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</si>
  <si>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</si>
  <si>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</si>
  <si>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</si>
  <si>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</si>
  <si>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</si>
  <si>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</si>
  <si>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</si>
  <si>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</si>
  <si>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</si>
  <si>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</si>
  <si>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</si>
  <si>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</si>
  <si>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</si>
  <si>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</si>
  <si>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</si>
  <si>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</si>
  <si>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</si>
  <si>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</si>
  <si>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</si>
  <si>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</si>
  <si>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</si>
  <si>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</si>
  <si>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</si>
  <si>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</si>
  <si>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</si>
  <si>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</si>
  <si>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</si>
  <si>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</si>
  <si>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</si>
  <si>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</si>
  <si>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</si>
  <si>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</si>
  <si>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</si>
  <si>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</si>
  <si>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</si>
  <si>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</si>
  <si>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</si>
  <si>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</si>
  <si>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</si>
  <si>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</si>
  <si>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</si>
  <si>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</si>
  <si>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</si>
  <si>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</si>
  <si>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</si>
  <si>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</si>
  <si>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</si>
  <si>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</si>
  <si>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</si>
  <si>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</si>
  <si>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</si>
  <si>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</si>
  <si>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</si>
  <si>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</si>
  <si>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</si>
  <si>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</si>
  <si>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</si>
  <si>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</si>
  <si>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</si>
  <si>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</si>
  <si>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</si>
  <si>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</si>
  <si>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</si>
  <si>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</si>
  <si>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</si>
  <si>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</si>
  <si>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</si>
  <si>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</si>
  <si>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</si>
  <si>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</si>
  <si>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</si>
  <si>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</si>
  <si>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</si>
  <si>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</si>
  <si>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</si>
  <si>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</si>
  <si>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</si>
  <si>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</si>
  <si>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</si>
  <si>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</si>
  <si>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</si>
  <si>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</si>
  <si>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</si>
  <si>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</si>
  <si>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</si>
  <si>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</si>
  <si>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</si>
  <si>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</si>
  <si>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</si>
  <si>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</si>
  <si>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</si>
  <si>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</si>
  <si>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</si>
  <si>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</si>
  <si>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</si>
  <si>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</si>
  <si>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</si>
  <si>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</si>
  <si>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</si>
  <si>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</si>
  <si>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</si>
  <si>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</si>
  <si>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</si>
  <si>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</si>
  <si>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</si>
  <si>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</si>
  <si>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</si>
  <si>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</si>
  <si>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</si>
  <si>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</si>
  <si>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</si>
  <si>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</si>
  <si>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</si>
  <si>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</si>
  <si>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</si>
  <si>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</si>
  <si>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</si>
  <si>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</si>
  <si>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</si>
  <si>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</si>
  <si>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</si>
  <si>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</si>
  <si>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</si>
  <si>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</si>
  <si>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</si>
  <si>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</si>
  <si>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</si>
  <si>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</si>
  <si>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</si>
  <si>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</si>
  <si>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</si>
  <si>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</si>
  <si>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</si>
  <si>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</si>
  <si>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</si>
  <si>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</si>
  <si>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</si>
  <si>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</si>
  <si>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</si>
  <si>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</si>
  <si>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</si>
  <si>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</si>
  <si>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</si>
  <si>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</si>
  <si>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</si>
  <si>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</si>
  <si>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</si>
  <si>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</si>
  <si>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</si>
  <si>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</si>
  <si>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</si>
  <si>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</si>
  <si>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</si>
  <si>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</si>
  <si>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</si>
  <si>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</si>
  <si>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</si>
  <si>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</si>
  <si>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</si>
  <si>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</si>
  <si>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</si>
  <si>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</si>
  <si>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</si>
  <si>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</si>
  <si>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</si>
  <si>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</si>
  <si>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</si>
  <si>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</si>
  <si>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</si>
  <si>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</si>
  <si>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</si>
  <si>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</si>
  <si>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</si>
  <si>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</si>
  <si>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</si>
  <si>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</si>
  <si>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</si>
  <si>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</si>
  <si>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</si>
  <si>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</si>
  <si>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</si>
  <si>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</si>
  <si>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</si>
  <si>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</si>
  <si>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</si>
  <si>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</si>
  <si>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</si>
  <si>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</si>
  <si>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</si>
  <si>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</si>
  <si>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</si>
  <si>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</si>
  <si>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</si>
  <si>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</si>
  <si>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</si>
  <si>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</si>
  <si>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</si>
  <si>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</si>
  <si>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</si>
  <si>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</si>
  <si>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</si>
  <si>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</si>
  <si>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</si>
  <si>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</si>
  <si>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</si>
  <si>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</si>
  <si>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</si>
  <si>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</si>
  <si>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</si>
  <si>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</si>
  <si>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</si>
  <si>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</si>
  <si>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</si>
  <si>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</si>
  <si>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</si>
  <si>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</si>
  <si>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</si>
  <si>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</si>
  <si>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</si>
  <si>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</si>
  <si>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</si>
  <si>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</si>
  <si>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</si>
  <si>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</si>
  <si>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</si>
  <si>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</si>
  <si>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</si>
  <si>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</si>
  <si>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</si>
  <si>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</si>
  <si>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</si>
  <si>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</si>
  <si>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</si>
  <si>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</si>
  <si>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</si>
  <si>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</si>
  <si>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</si>
  <si>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</si>
  <si>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</si>
  <si>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</si>
  <si>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</si>
  <si>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</si>
  <si>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</si>
  <si>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</si>
  <si>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</si>
  <si>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</si>
  <si>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</si>
  <si>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</si>
  <si>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</si>
  <si>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</si>
  <si>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</si>
  <si>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</si>
  <si>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</si>
  <si>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</si>
  <si>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</si>
  <si>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</si>
  <si>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</si>
  <si>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</si>
  <si>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</si>
  <si>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</si>
  <si>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</si>
  <si>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</si>
  <si>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</si>
  <si>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</si>
  <si>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</si>
  <si>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</si>
  <si>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</si>
  <si>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</si>
  <si>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</si>
  <si>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</si>
  <si>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</si>
  <si>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</si>
  <si>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</si>
  <si>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</si>
  <si>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</si>
  <si>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</si>
  <si>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</si>
  <si>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</si>
  <si>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</si>
  <si>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</si>
  <si>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</si>
  <si>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</si>
  <si>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</si>
  <si>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</si>
  <si>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</si>
  <si>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</si>
  <si>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</si>
  <si>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</si>
  <si>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</si>
  <si>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</si>
  <si>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</si>
  <si>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</si>
  <si>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</si>
  <si>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</si>
  <si>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</si>
  <si>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</si>
  <si>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</si>
  <si>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</si>
  <si>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</si>
  <si>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</si>
  <si>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</si>
  <si>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</si>
  <si>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</si>
  <si>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</si>
  <si>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</si>
  <si>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</si>
  <si>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</si>
  <si>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</si>
  <si>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</si>
  <si>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</si>
  <si>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</si>
  <si>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</si>
  <si>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</si>
  <si>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</si>
  <si>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</si>
  <si>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</si>
  <si>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</si>
  <si>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</si>
  <si>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</si>
  <si>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</si>
  <si>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</si>
  <si>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</si>
  <si>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</si>
  <si>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</si>
  <si>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</si>
  <si>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</si>
  <si>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</si>
  <si>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</si>
  <si>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</si>
  <si>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</si>
  <si>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</si>
  <si>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</si>
  <si>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</si>
  <si>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</si>
  <si>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</si>
  <si>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</si>
  <si>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</si>
  <si>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</si>
  <si>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</si>
  <si>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</si>
  <si>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</si>
  <si>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</si>
  <si>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</si>
  <si>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</si>
  <si>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</si>
  <si>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</si>
  <si>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</si>
  <si>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</si>
  <si>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</si>
  <si>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</si>
  <si>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</si>
  <si>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</si>
  <si>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</si>
  <si>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</si>
  <si>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</si>
  <si>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</si>
  <si>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</si>
  <si>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</si>
  <si>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</si>
  <si>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</si>
  <si>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</si>
  <si>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</si>
  <si>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</si>
  <si>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</si>
  <si>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</si>
  <si>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</si>
  <si>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</si>
  <si>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</si>
  <si>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</si>
  <si>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</si>
  <si>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</si>
  <si>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</si>
  <si>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</si>
  <si>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</si>
  <si>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</si>
  <si>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</si>
  <si>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</si>
  <si>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</si>
  <si>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</si>
  <si>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</si>
  <si>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</si>
  <si>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</si>
  <si>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</si>
  <si>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</si>
  <si>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</si>
  <si>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</si>
  <si>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</si>
  <si>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</si>
  <si>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</si>
  <si>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</si>
  <si>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</si>
  <si>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</si>
  <si>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</si>
  <si>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</si>
  <si>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</si>
  <si>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</si>
  <si>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</si>
  <si>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</si>
  <si>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</si>
  <si>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</si>
  <si>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</si>
  <si>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</si>
  <si>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</si>
  <si>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</si>
  <si>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</si>
  <si>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</si>
  <si>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</si>
  <si>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</si>
  <si>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</si>
  <si>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</si>
  <si>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</si>
  <si>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</si>
  <si>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</si>
  <si>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</si>
  <si>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</si>
  <si>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</si>
  <si>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</si>
  <si>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</si>
  <si>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</si>
  <si>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</si>
  <si>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</si>
  <si>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</si>
  <si>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</si>
  <si>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</si>
  <si>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</si>
  <si>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</si>
  <si>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</si>
  <si>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</si>
  <si>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</si>
  <si>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</si>
  <si>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</si>
  <si>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</si>
  <si>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</si>
  <si>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</si>
  <si>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</si>
  <si>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</si>
  <si>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</si>
  <si>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</si>
  <si>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</si>
  <si>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</si>
  <si>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</si>
  <si>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</si>
  <si>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</si>
  <si>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</si>
  <si>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</si>
  <si>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</si>
  <si>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</si>
  <si>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</si>
  <si>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</si>
  <si>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</si>
  <si>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</si>
  <si>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</si>
  <si>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</si>
  <si>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</si>
  <si>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</si>
  <si>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</si>
  <si>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</si>
  <si>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</si>
  <si>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</si>
  <si>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</si>
  <si>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</si>
  <si>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</si>
  <si>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</si>
  <si>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</si>
  <si>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</si>
  <si>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</si>
  <si>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</si>
  <si>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</si>
  <si>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</si>
  <si>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</si>
  <si>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</si>
  <si>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</si>
  <si>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</si>
  <si>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</si>
  <si>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</si>
  <si>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</si>
  <si>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</si>
  <si>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</si>
  <si>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</si>
  <si>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</si>
  <si>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</si>
  <si>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</si>
  <si>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</si>
  <si>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</si>
  <si>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</si>
  <si>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</si>
  <si>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</si>
  <si>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</si>
  <si>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</si>
  <si>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</si>
  <si>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</si>
  <si>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</si>
  <si>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</si>
  <si>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</si>
  <si>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</si>
  <si>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</si>
  <si>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</si>
  <si>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</si>
  <si>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</si>
  <si>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</si>
  <si>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</si>
  <si>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</si>
  <si>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</si>
  <si>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</si>
  <si>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</si>
  <si>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</si>
  <si>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</si>
  <si>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</si>
  <si>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</si>
  <si>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</si>
  <si>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</si>
  <si>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</si>
  <si>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</si>
  <si>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</si>
  <si>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</si>
  <si>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</si>
  <si>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</si>
  <si>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</si>
  <si>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</si>
  <si>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</si>
  <si>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</si>
  <si>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</si>
  <si>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</si>
  <si>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</si>
  <si>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</si>
  <si>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</si>
  <si>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</si>
  <si>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</si>
  <si>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</si>
  <si>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</si>
  <si>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</si>
  <si>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</si>
  <si>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</si>
  <si>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</si>
  <si>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</si>
  <si>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</si>
  <si>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</si>
  <si>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</si>
  <si>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</si>
  <si>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</si>
  <si>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</si>
  <si>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</si>
  <si>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</si>
  <si>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</si>
  <si>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</si>
  <si>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</si>
  <si>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</si>
  <si>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</si>
  <si>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</si>
  <si>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</si>
  <si>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</si>
  <si>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</si>
  <si>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</si>
  <si>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</si>
  <si>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</si>
  <si>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</si>
  <si>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</si>
  <si>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</si>
  <si>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</si>
  <si>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</si>
  <si>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</si>
  <si>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</si>
  <si>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</si>
  <si>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</si>
  <si>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</si>
  <si>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</si>
  <si>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</si>
  <si>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</si>
  <si>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</si>
  <si>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</si>
  <si>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</si>
  <si>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</si>
  <si>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</si>
  <si>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</si>
  <si>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</si>
  <si>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</si>
  <si>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</si>
  <si>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</si>
  <si>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</si>
  <si>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</si>
  <si>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</si>
  <si>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</si>
  <si>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</si>
  <si>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</si>
  <si>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</si>
  <si>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</si>
  <si>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</si>
  <si>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</si>
  <si>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</si>
  <si>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</si>
  <si>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</si>
  <si>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</si>
  <si>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</si>
  <si>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</si>
  <si>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</si>
  <si>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</si>
  <si>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</si>
  <si>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</si>
  <si>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</si>
  <si>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</si>
  <si>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</si>
  <si>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</si>
  <si>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</si>
  <si>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</si>
  <si>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</si>
  <si>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</si>
  <si>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</si>
  <si>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</si>
  <si>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</si>
  <si>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</si>
  <si>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</si>
  <si>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</si>
  <si>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</si>
  <si>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</si>
  <si>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</si>
  <si>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</si>
  <si>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</si>
  <si>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</si>
  <si>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</si>
  <si>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</si>
  <si>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</si>
  <si>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</si>
  <si>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</si>
  <si>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</si>
  <si>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</si>
  <si>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</si>
  <si>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</si>
  <si>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</si>
  <si>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</si>
  <si>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</si>
  <si>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</si>
  <si>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</si>
  <si>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</si>
  <si>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</si>
  <si>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</si>
  <si>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</si>
  <si>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</si>
  <si>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</si>
  <si>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</si>
  <si>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</si>
  <si>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</si>
  <si>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</si>
  <si>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</si>
  <si>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</si>
  <si>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</si>
  <si>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</si>
  <si>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</si>
  <si>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</si>
  <si>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</si>
  <si>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</si>
  <si>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</si>
  <si>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</si>
  <si>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</si>
  <si>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</si>
  <si>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</si>
  <si>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</si>
  <si>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</si>
  <si>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</si>
  <si>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</si>
  <si>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</si>
  <si>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</si>
  <si>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</si>
  <si>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</si>
  <si>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</si>
  <si>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</si>
  <si>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</si>
  <si>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</si>
  <si>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</si>
  <si>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</si>
  <si>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</si>
  <si>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</si>
  <si>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</si>
  <si>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</si>
  <si>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</si>
  <si>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</si>
  <si>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</si>
  <si>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</si>
  <si>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</si>
  <si>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</si>
  <si>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</si>
  <si>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</si>
  <si>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</si>
  <si>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</si>
  <si>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</si>
  <si>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</si>
  <si>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</si>
  <si>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</si>
  <si>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</si>
  <si>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</si>
  <si>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</si>
  <si>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</si>
  <si>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</si>
  <si>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</si>
  <si>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</si>
  <si>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</si>
  <si>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</si>
  <si>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</si>
  <si>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</si>
  <si>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</si>
  <si>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</si>
  <si>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</si>
  <si>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</si>
  <si>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</si>
  <si>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</si>
  <si>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</si>
  <si>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</si>
  <si>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</si>
  <si>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</si>
  <si>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</si>
  <si>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</si>
  <si>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</si>
  <si>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</si>
  <si>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</si>
  <si>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</si>
  <si>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</si>
  <si>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</si>
  <si>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</si>
  <si>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</si>
  <si>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</si>
  <si>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</si>
  <si>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</si>
  <si>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</si>
  <si>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</si>
  <si>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</si>
  <si>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</si>
  <si>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</si>
  <si>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</si>
  <si>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</si>
  <si>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</si>
  <si>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</si>
  <si>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</si>
  <si>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</si>
  <si>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</si>
  <si>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</si>
  <si>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</si>
  <si>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</si>
  <si>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</si>
  <si>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</si>
  <si>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</si>
  <si>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</si>
  <si>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</si>
  <si>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</si>
  <si>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</si>
  <si>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</si>
  <si>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</si>
  <si>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</si>
  <si>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</si>
  <si>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</si>
  <si>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</si>
  <si>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</si>
  <si>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</si>
  <si>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</si>
  <si>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</si>
  <si>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</si>
  <si>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</si>
  <si>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</si>
  <si>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</si>
  <si>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</si>
  <si>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</si>
  <si>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</si>
  <si>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</si>
  <si>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</si>
  <si>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</si>
  <si>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</si>
  <si>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</si>
  <si>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</si>
  <si>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</si>
  <si>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</si>
  <si>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</si>
  <si>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</si>
  <si>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</si>
  <si>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</si>
  <si>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</si>
  <si>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</si>
  <si>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</si>
  <si>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</si>
  <si>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</si>
  <si>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</si>
  <si>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</si>
  <si>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</si>
  <si>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</si>
  <si>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</si>
  <si>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</si>
  <si>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</si>
  <si>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</si>
  <si>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</si>
  <si>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</si>
  <si>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</si>
  <si>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</si>
  <si>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</si>
  <si>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</si>
  <si>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</si>
  <si>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</si>
  <si>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</si>
  <si>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</si>
  <si>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</si>
  <si>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</si>
  <si>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</si>
  <si>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</si>
  <si>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</si>
  <si>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</si>
  <si>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</si>
  <si>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</si>
  <si>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</si>
  <si>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</si>
  <si>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</si>
  <si>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</si>
  <si>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</si>
  <si>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</si>
  <si>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</si>
  <si>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</si>
  <si>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</si>
  <si>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</si>
  <si>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</si>
  <si>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</si>
  <si>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</si>
  <si>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</si>
  <si>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</si>
  <si>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</si>
  <si>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</si>
  <si>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</si>
  <si>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</si>
  <si>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</si>
  <si>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</si>
  <si>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</si>
  <si>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</si>
  <si>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</si>
  <si>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</si>
  <si>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</si>
  <si>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</si>
  <si>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</si>
  <si>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</si>
  <si>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</si>
  <si>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</si>
  <si>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</si>
  <si>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</si>
  <si>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</si>
  <si>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</si>
  <si>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</si>
  <si>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</si>
  <si>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</si>
  <si>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</si>
  <si>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</si>
  <si>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</si>
  <si>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</si>
  <si>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</si>
  <si>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</si>
  <si>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</si>
  <si>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</si>
  <si>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</si>
  <si>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</si>
  <si>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</si>
  <si>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</si>
  <si>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</si>
  <si>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</si>
  <si>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</si>
  <si>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</si>
  <si>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</si>
  <si>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</si>
  <si>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</si>
  <si>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</si>
  <si>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</si>
  <si>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</si>
  <si>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</si>
  <si>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</si>
  <si>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</si>
  <si>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</si>
  <si>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</si>
  <si>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</si>
  <si>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</si>
  <si>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</si>
  <si>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</si>
  <si>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</si>
  <si>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</si>
  <si>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</si>
  <si>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</si>
  <si>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</si>
  <si>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</si>
  <si>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</si>
  <si>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</si>
  <si>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</si>
  <si>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</si>
  <si>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</si>
  <si>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</si>
  <si>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</si>
  <si>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</si>
  <si>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</si>
  <si>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</si>
  <si>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</si>
  <si>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</si>
  <si>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</si>
  <si>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</si>
  <si>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</si>
  <si>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</si>
  <si>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</si>
  <si>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</si>
  <si>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</si>
  <si>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</si>
  <si>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</si>
  <si>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</si>
  <si>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</si>
  <si>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</si>
  <si>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</si>
  <si>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</si>
  <si>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</si>
  <si>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</si>
  <si>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</si>
  <si>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</si>
  <si>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</si>
  <si>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</si>
  <si>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</si>
  <si>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</si>
  <si>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</si>
  <si>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</si>
  <si>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</si>
  <si>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</si>
  <si>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</si>
  <si>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</si>
  <si>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</si>
  <si>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</si>
  <si>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</si>
  <si>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</si>
  <si>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</si>
  <si>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</si>
  <si>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</si>
  <si>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</si>
  <si>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</si>
  <si>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</si>
  <si>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</si>
  <si>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</si>
  <si>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</si>
  <si>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</si>
  <si>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</si>
  <si>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</si>
  <si>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</si>
  <si>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</si>
  <si>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</si>
  <si>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</si>
  <si>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</si>
  <si>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</si>
  <si>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</si>
  <si>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</si>
  <si>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</si>
  <si>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</si>
  <si>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</si>
  <si>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</si>
  <si>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</si>
  <si>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</si>
  <si>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</si>
  <si>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</si>
  <si>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</si>
  <si>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</si>
  <si>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</si>
  <si>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</si>
  <si>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</si>
  <si>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</si>
  <si>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</si>
  <si>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</si>
  <si>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</si>
  <si>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</si>
  <si>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</si>
  <si>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</si>
  <si>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</si>
  <si>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</si>
  <si>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</si>
  <si>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</si>
  <si>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</si>
  <si>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</si>
  <si>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</si>
  <si>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</si>
  <si>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</si>
  <si>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</si>
  <si>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</si>
  <si>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</si>
  <si>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</si>
  <si>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</si>
  <si>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</si>
  <si>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</si>
  <si>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</si>
  <si>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</si>
  <si>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</si>
  <si>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</si>
  <si>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</si>
  <si>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</si>
  <si>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</si>
  <si>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</si>
  <si>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</si>
  <si>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</si>
  <si>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</si>
  <si>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</si>
  <si>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</si>
  <si>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</si>
  <si>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</si>
  <si>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</si>
  <si>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</si>
  <si>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</si>
  <si>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</si>
  <si>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</si>
  <si>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</si>
  <si>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</si>
  <si>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</si>
  <si>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</si>
  <si>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</si>
  <si>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</si>
  <si>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</si>
  <si>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</si>
  <si>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</si>
  <si>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</si>
  <si>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</si>
  <si>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</si>
  <si>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</si>
  <si>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</si>
  <si>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</si>
  <si>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</si>
  <si>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</si>
  <si>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</si>
  <si>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</si>
  <si>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</si>
  <si>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</si>
  <si>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</si>
  <si>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</si>
  <si>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</si>
  <si>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</si>
  <si>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</si>
  <si>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</si>
  <si>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</si>
  <si>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</si>
  <si>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</si>
  <si>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</si>
  <si>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</si>
  <si>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</si>
  <si>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</si>
  <si>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</si>
  <si>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</si>
  <si>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</si>
  <si>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</si>
  <si>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</si>
  <si>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</si>
  <si>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</si>
  <si>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</si>
  <si>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</si>
  <si>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</si>
  <si>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</si>
  <si>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</si>
  <si>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</si>
  <si>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</si>
  <si>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</si>
  <si>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</si>
  <si>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</si>
  <si>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</si>
  <si>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</si>
  <si>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</si>
  <si>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</si>
  <si>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</si>
  <si>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</si>
  <si>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</si>
  <si>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</si>
  <si>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</si>
  <si>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</si>
  <si>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</si>
  <si>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</si>
  <si>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</si>
  <si>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</si>
  <si>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</si>
  <si>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</si>
  <si>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</si>
  <si>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</si>
  <si>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</si>
  <si>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</si>
  <si>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</si>
  <si>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</si>
  <si>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</si>
  <si>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</si>
  <si>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</si>
  <si>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</si>
  <si>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</si>
  <si>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</si>
  <si>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</si>
  <si>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</si>
  <si>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</si>
  <si>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</si>
  <si>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</si>
  <si>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</si>
  <si>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</si>
  <si>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</si>
  <si>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</si>
  <si>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</si>
  <si>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</si>
  <si>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</si>
  <si>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</si>
  <si>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</si>
  <si>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</si>
  <si>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</si>
  <si>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</si>
  <si>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</si>
  <si>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</si>
  <si>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</si>
  <si>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</si>
  <si>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</si>
  <si>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</si>
  <si>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</si>
  <si>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</si>
  <si>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</si>
  <si>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</si>
  <si>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</si>
  <si>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</si>
  <si>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</si>
  <si>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</si>
  <si>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</si>
  <si>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</si>
  <si>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</si>
  <si>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</si>
  <si>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</si>
  <si>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</si>
  <si>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</si>
  <si>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</si>
  <si>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</si>
  <si>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</si>
  <si>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</si>
  <si>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</si>
  <si>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</si>
  <si>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</si>
  <si>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</si>
  <si>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</si>
  <si>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</si>
  <si>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</si>
  <si>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</si>
  <si>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</si>
  <si>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</si>
  <si>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</si>
  <si>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</si>
  <si>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</si>
  <si>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</si>
  <si>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</si>
  <si>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</si>
  <si>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</si>
  <si>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</si>
  <si>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</si>
  <si>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</si>
  <si>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</si>
  <si>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</si>
  <si>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</si>
  <si>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</si>
  <si>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</si>
  <si>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</si>
  <si>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</si>
  <si>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</si>
  <si>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</si>
  <si>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</si>
  <si>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</si>
  <si>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</si>
  <si>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</si>
  <si>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</si>
  <si>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</si>
  <si>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</si>
  <si>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</si>
  <si>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</si>
  <si>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</si>
  <si>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</si>
  <si>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</si>
  <si>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</si>
  <si>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</si>
  <si>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</si>
  <si>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</si>
  <si>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</si>
  <si>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</si>
  <si>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</si>
  <si>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</si>
  <si>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</si>
  <si>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</si>
  <si>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</si>
  <si>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</si>
  <si>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</si>
  <si>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</si>
  <si>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</si>
  <si>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</si>
  <si>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</si>
  <si>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</si>
  <si>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</si>
  <si>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</si>
  <si>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</si>
  <si>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</si>
  <si>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</si>
  <si>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</si>
  <si>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</si>
  <si>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</si>
  <si>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</si>
  <si>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</si>
  <si>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</si>
  <si>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</si>
  <si>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</si>
  <si>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</si>
  <si>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</si>
  <si>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</si>
  <si>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</si>
  <si>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</si>
  <si>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</si>
  <si>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</si>
  <si>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</si>
  <si>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</si>
  <si>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</si>
  <si>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</si>
  <si>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</si>
  <si>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</si>
  <si>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</si>
  <si>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</si>
  <si>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</si>
  <si>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</si>
  <si>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</si>
  <si>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</si>
  <si>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</si>
  <si>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</si>
  <si>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</si>
  <si>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</si>
  <si>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</si>
  <si>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</si>
  <si>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</si>
  <si>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</si>
  <si>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</si>
  <si>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</si>
  <si>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</si>
  <si>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</si>
  <si>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</si>
  <si>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</si>
  <si>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</si>
  <si>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</si>
  <si>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</si>
  <si>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</si>
  <si>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</si>
  <si>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</si>
  <si>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</si>
  <si>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</si>
  <si>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</si>
  <si>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</si>
  <si>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</si>
  <si>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</si>
  <si>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</si>
  <si>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</si>
  <si>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</si>
  <si>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</si>
  <si>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</si>
  <si>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</si>
  <si>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</si>
  <si>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</si>
  <si>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</si>
  <si>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</si>
  <si>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</si>
  <si>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</si>
  <si>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</si>
  <si>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</si>
  <si>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</si>
  <si>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</si>
  <si>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</si>
  <si>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</si>
  <si>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</si>
  <si>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</si>
  <si>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</si>
  <si>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</si>
  <si>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</si>
  <si>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</si>
  <si>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</si>
  <si>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</si>
  <si>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</si>
  <si>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</si>
  <si>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</si>
  <si>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</si>
  <si>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</si>
  <si>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</si>
  <si>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</si>
  <si>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</si>
  <si>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</si>
  <si>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</si>
  <si>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</si>
  <si>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</si>
  <si>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</si>
  <si>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</si>
  <si>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</si>
  <si>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</si>
  <si>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</si>
  <si>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</si>
  <si>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</si>
  <si>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</si>
  <si>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</si>
  <si>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</si>
  <si>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</si>
  <si>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</si>
  <si>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</si>
  <si>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</si>
  <si>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</si>
  <si>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</si>
  <si>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</si>
  <si>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</si>
  <si>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</si>
  <si>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</si>
  <si>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</si>
  <si>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</si>
  <si>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</si>
  <si>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</si>
  <si>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</si>
  <si>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</si>
  <si>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</si>
  <si>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</si>
  <si>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</si>
  <si>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</si>
  <si>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</si>
  <si>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</si>
  <si>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</si>
  <si>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</si>
  <si>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</si>
  <si>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</si>
  <si>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</si>
  <si>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</si>
  <si>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</si>
  <si>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</si>
  <si>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</si>
  <si>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</si>
  <si>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</si>
  <si>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</si>
  <si>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</si>
  <si>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</si>
  <si>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</si>
  <si>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</si>
  <si>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</si>
  <si>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</si>
  <si>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</si>
  <si>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</si>
  <si>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</si>
  <si>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</si>
  <si>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</si>
  <si>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</si>
  <si>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</si>
  <si>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</si>
  <si>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</si>
  <si>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</si>
  <si>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</si>
  <si>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</si>
  <si>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</si>
  <si>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</si>
  <si>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</si>
  <si>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</si>
  <si>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</si>
  <si>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</si>
  <si>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</si>
  <si>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</si>
  <si>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</si>
  <si>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</si>
  <si>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</si>
  <si>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</si>
  <si>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</si>
  <si>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</si>
  <si>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</si>
  <si>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</si>
  <si>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</si>
  <si>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</si>
  <si>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</si>
  <si>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</si>
  <si>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</si>
  <si>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</si>
  <si>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</si>
  <si>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</si>
  <si>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</si>
  <si>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</si>
  <si>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</si>
  <si>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</si>
  <si>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</si>
  <si>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</si>
  <si>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</si>
  <si>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</si>
  <si>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</si>
  <si>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</si>
  <si>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</si>
  <si>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</si>
  <si>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</si>
  <si>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</si>
  <si>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</si>
  <si>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</si>
  <si>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</si>
  <si>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</si>
  <si>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</si>
  <si>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</si>
  <si>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</si>
  <si>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</si>
  <si>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</si>
  <si>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</si>
  <si>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</si>
  <si>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</si>
  <si>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</si>
  <si>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</si>
  <si>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</si>
  <si>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</si>
  <si>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</si>
  <si>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</si>
  <si>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</si>
  <si>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</si>
  <si>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</si>
  <si>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</si>
  <si>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</si>
  <si>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</si>
  <si>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</si>
  <si>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</si>
  <si>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</si>
  <si>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</si>
  <si>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</si>
  <si>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</si>
  <si>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</si>
  <si>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</si>
  <si>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</si>
  <si>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</si>
  <si>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</si>
  <si>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</si>
  <si>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</si>
  <si>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</si>
  <si>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</si>
  <si>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</si>
  <si>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</si>
  <si>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</si>
  <si>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</si>
  <si>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</si>
  <si>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</si>
  <si>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</si>
  <si>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</si>
  <si>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</si>
  <si>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</si>
  <si>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</si>
  <si>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</si>
  <si>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</si>
  <si>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</si>
  <si>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</si>
  <si>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</si>
  <si>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</si>
  <si>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</si>
  <si>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</si>
  <si>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</si>
  <si>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</si>
  <si>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</si>
  <si>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</si>
  <si>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</si>
  <si>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</si>
  <si>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</si>
  <si>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</si>
  <si>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</si>
  <si>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</si>
  <si>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</si>
  <si>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</si>
  <si>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</si>
  <si>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</si>
  <si>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</si>
  <si>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</si>
  <si>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</si>
  <si>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</si>
  <si>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</si>
  <si>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</si>
  <si>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</si>
  <si>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</si>
  <si>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</si>
  <si>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</si>
  <si>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</si>
  <si>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</si>
  <si>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</si>
  <si>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</si>
  <si>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</si>
  <si>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</si>
  <si>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</si>
  <si>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</si>
  <si>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</si>
  <si>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</si>
  <si>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</si>
  <si>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</si>
  <si>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</si>
  <si>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</si>
  <si>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</si>
  <si>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</si>
  <si>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</si>
  <si>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</si>
  <si>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</si>
  <si>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</si>
  <si>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</si>
  <si>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</si>
  <si>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</si>
  <si>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</si>
  <si>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</si>
  <si>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</si>
  <si>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</si>
  <si>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</si>
  <si>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</si>
  <si>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</si>
  <si>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</si>
  <si>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</si>
  <si>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</si>
  <si>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</si>
  <si>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</si>
  <si>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</si>
  <si>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</si>
  <si>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</si>
  <si>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</si>
  <si>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</si>
  <si>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</si>
  <si>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</si>
  <si>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</si>
  <si>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</si>
  <si>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</si>
  <si>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</si>
  <si>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</si>
  <si>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</si>
  <si>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</si>
  <si>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</si>
  <si>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</si>
  <si>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</si>
  <si>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</si>
  <si>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</si>
  <si>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</si>
  <si>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</si>
  <si>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</si>
  <si>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</si>
  <si>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</si>
  <si>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</si>
  <si>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</si>
  <si>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</si>
  <si>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</si>
  <si>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</si>
  <si>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</si>
  <si>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</si>
  <si>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</si>
  <si>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</si>
  <si>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</si>
  <si>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</si>
  <si>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</si>
  <si>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</si>
  <si>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</si>
  <si>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</si>
  <si>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</si>
  <si>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</si>
  <si>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</si>
  <si>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</si>
  <si>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</si>
  <si>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</si>
  <si>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</si>
  <si>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</si>
  <si>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</si>
  <si>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</si>
  <si>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</si>
  <si>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</si>
  <si>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</si>
  <si>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</si>
  <si>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</si>
  <si>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</si>
  <si>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</si>
  <si>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</si>
  <si>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</si>
  <si>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</si>
  <si>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</si>
  <si>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</si>
  <si>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</si>
  <si>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</si>
  <si>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</si>
  <si>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</si>
  <si>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</si>
  <si>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</si>
  <si>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</si>
  <si>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</si>
  <si>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</si>
  <si>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</si>
  <si>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</si>
  <si>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</si>
  <si>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</si>
  <si>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</si>
  <si>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</si>
  <si>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</si>
  <si>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</si>
  <si>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</si>
  <si>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</si>
  <si>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</si>
  <si>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</si>
  <si>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</si>
  <si>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</si>
  <si>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</si>
  <si>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</si>
  <si>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</si>
  <si>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</si>
  <si>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</si>
  <si>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</si>
  <si>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</si>
  <si>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</si>
  <si>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</si>
  <si>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</si>
  <si>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</si>
  <si>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</si>
  <si>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</si>
  <si>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</si>
  <si>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</si>
  <si>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</si>
  <si>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</si>
  <si>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</si>
  <si>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</si>
  <si>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</si>
  <si>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</si>
  <si>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</si>
  <si>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</si>
  <si>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</si>
  <si>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</si>
  <si>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</si>
  <si>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</si>
  <si>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</si>
  <si>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</si>
  <si>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</si>
  <si>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</si>
  <si>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</si>
  <si>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</si>
  <si>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</si>
  <si>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</si>
  <si>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</si>
  <si>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</si>
  <si>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</si>
  <si>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</si>
  <si>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</si>
  <si>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</si>
  <si>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</si>
  <si>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</si>
  <si>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</si>
  <si>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</si>
  <si>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</si>
  <si>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</si>
  <si>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</si>
  <si>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</si>
  <si>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</si>
  <si>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</si>
  <si>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</si>
  <si>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</si>
  <si>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</si>
  <si>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</si>
  <si>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</si>
  <si>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</si>
  <si>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</si>
  <si>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</si>
  <si>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</si>
  <si>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</si>
  <si>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</si>
  <si>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</si>
  <si>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</si>
  <si>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</si>
  <si>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</si>
  <si>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</si>
  <si>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</si>
  <si>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</si>
  <si>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</si>
  <si>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</si>
  <si>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</si>
  <si>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</si>
  <si>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</si>
  <si>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</si>
  <si>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</si>
  <si>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</si>
  <si>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</si>
  <si>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</si>
  <si>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</si>
  <si>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</si>
  <si>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</si>
  <si>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</si>
  <si>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</si>
  <si>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</si>
  <si>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</si>
  <si>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</si>
  <si>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</si>
  <si>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</si>
  <si>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</si>
  <si>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</si>
  <si>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</si>
  <si>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</si>
  <si>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</si>
  <si>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</si>
  <si>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</si>
  <si>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</si>
  <si>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</si>
  <si>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</si>
  <si>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</si>
  <si>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</si>
  <si>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</si>
  <si>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</si>
  <si>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</si>
  <si>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</si>
  <si>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</si>
  <si>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</si>
  <si>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</si>
  <si>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</si>
  <si>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</si>
  <si>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</si>
  <si>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</si>
  <si>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</si>
  <si>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</si>
  <si>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</si>
  <si>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</si>
  <si>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</si>
  <si>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</si>
  <si>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</si>
  <si>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</si>
  <si>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</si>
  <si>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</si>
  <si>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</si>
  <si>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</si>
  <si>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</si>
  <si>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</si>
  <si>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</si>
  <si>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</si>
  <si>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</si>
  <si>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</si>
  <si>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</si>
  <si>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</si>
  <si>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</si>
  <si>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</si>
  <si>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</si>
  <si>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</si>
  <si>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</si>
  <si>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</si>
  <si>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</si>
  <si>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</si>
  <si>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</si>
  <si>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</si>
  <si>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</si>
  <si>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</si>
  <si>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</si>
  <si>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</si>
  <si>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</si>
  <si>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</si>
  <si>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</si>
  <si>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</si>
  <si>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</si>
  <si>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</si>
  <si>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</si>
  <si>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</si>
  <si>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</si>
  <si>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</si>
  <si>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</si>
  <si>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</si>
  <si>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</si>
  <si>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</si>
  <si>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</si>
  <si>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</si>
  <si>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</si>
  <si>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</si>
  <si>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</si>
  <si>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</si>
  <si>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</si>
  <si>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</si>
  <si>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</si>
  <si>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</si>
  <si>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</si>
  <si>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</si>
  <si>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</si>
  <si>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</si>
  <si>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</si>
  <si>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</si>
  <si>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</si>
  <si>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</si>
  <si>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</si>
  <si>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</si>
  <si>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</si>
  <si>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</si>
  <si>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</si>
  <si>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</si>
  <si>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</si>
  <si>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</si>
  <si>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</si>
  <si>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</si>
  <si>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</si>
  <si>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</si>
  <si>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</si>
  <si>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</si>
  <si>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</si>
  <si>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</si>
  <si>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</si>
  <si>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</si>
  <si>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</si>
  <si>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</si>
  <si>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</si>
  <si>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</si>
  <si>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</si>
  <si>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</si>
  <si>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</si>
  <si>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</si>
  <si>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</si>
  <si>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</si>
  <si>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</si>
  <si>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</si>
  <si>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</si>
  <si>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</si>
  <si>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</si>
  <si>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</si>
  <si>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</si>
  <si>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</si>
  <si>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</si>
  <si>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</si>
  <si>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</si>
  <si>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</si>
  <si>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</si>
  <si>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</si>
  <si>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</si>
  <si>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</si>
  <si>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</si>
  <si>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</si>
  <si>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</si>
  <si>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</si>
  <si>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</si>
  <si>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</si>
  <si>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</si>
  <si>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</si>
  <si>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</si>
  <si>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</si>
  <si>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</si>
  <si>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</si>
  <si>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</si>
  <si>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</si>
  <si>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</si>
  <si>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</si>
  <si>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</si>
  <si>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</si>
  <si>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</si>
  <si>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</si>
  <si>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</si>
  <si>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</si>
  <si>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</si>
  <si>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</si>
  <si>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</si>
  <si>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</si>
  <si>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</si>
  <si>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</si>
  <si>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</si>
  <si>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</si>
  <si>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</si>
  <si>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</si>
  <si>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</si>
  <si>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</si>
  <si>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</si>
  <si>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</si>
  <si>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</si>
  <si>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</si>
  <si>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</si>
  <si>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</si>
  <si>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</si>
  <si>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</si>
  <si>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</si>
  <si>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</si>
  <si>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</si>
  <si>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</si>
  <si>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</si>
  <si>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</si>
  <si>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</si>
  <si>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</si>
  <si>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</si>
  <si>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</si>
  <si>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</si>
  <si>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</si>
  <si>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</si>
  <si>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</si>
  <si>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</si>
  <si>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</si>
  <si>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</si>
  <si>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</si>
  <si>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</si>
  <si>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</si>
  <si>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</si>
  <si>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</si>
  <si>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</si>
  <si>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</si>
  <si>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</si>
  <si>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</si>
  <si>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</si>
  <si>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</si>
  <si>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</si>
  <si>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</si>
  <si>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</si>
  <si>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</si>
  <si>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</si>
  <si>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</si>
  <si>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</si>
  <si>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</si>
  <si>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</si>
  <si>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</si>
  <si>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</si>
  <si>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</si>
  <si>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</si>
  <si>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</si>
  <si>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</si>
  <si>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</si>
  <si>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</si>
  <si>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</si>
  <si>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</si>
  <si>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</si>
  <si>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</si>
  <si>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</si>
  <si>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</si>
  <si>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</si>
  <si>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</si>
  <si>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</si>
  <si>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</si>
  <si>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</si>
  <si>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</si>
  <si>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</si>
  <si>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</si>
  <si>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</si>
  <si>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</si>
  <si>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</si>
  <si>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</si>
  <si>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</si>
  <si>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</si>
  <si>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</si>
  <si>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</si>
  <si>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</si>
  <si>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</si>
  <si>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</si>
  <si>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</si>
  <si>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</si>
  <si>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</si>
  <si>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</si>
  <si>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</si>
  <si>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</si>
  <si>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</si>
  <si>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</si>
  <si>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</si>
  <si>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</si>
  <si>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</si>
  <si>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</si>
  <si>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</si>
  <si>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</si>
  <si>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</si>
  <si>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</si>
  <si>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</si>
  <si>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</si>
  <si>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</si>
  <si>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</si>
  <si>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</si>
  <si>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</si>
  <si>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</si>
  <si>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</si>
  <si>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</si>
  <si>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</si>
  <si>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</si>
  <si>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</si>
  <si>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</si>
  <si>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</si>
  <si>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</si>
  <si>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</si>
  <si>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</si>
  <si>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</si>
  <si>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</si>
  <si>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</si>
  <si>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</si>
  <si>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</si>
  <si>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</si>
  <si>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</si>
  <si>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</si>
  <si>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</si>
  <si>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</si>
  <si>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</si>
  <si>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</si>
  <si>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</si>
  <si>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</si>
  <si>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</si>
  <si>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</si>
  <si>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</si>
  <si>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</si>
  <si>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</si>
  <si>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</si>
  <si>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</si>
  <si>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</si>
  <si>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</si>
  <si>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</si>
  <si>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</si>
  <si>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</si>
  <si>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</si>
  <si>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</si>
  <si>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</si>
  <si>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</si>
  <si>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</si>
  <si>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</si>
  <si>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</si>
  <si>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</si>
  <si>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</si>
  <si>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</si>
  <si>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</si>
  <si>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</si>
  <si>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</si>
  <si>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</si>
  <si>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</si>
  <si>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</si>
  <si>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</si>
  <si>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</si>
  <si>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</si>
  <si>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</si>
  <si>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</si>
  <si>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</si>
  <si>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</si>
  <si>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</si>
  <si>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</si>
  <si>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</si>
  <si>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</si>
  <si>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</si>
  <si>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</si>
  <si>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</si>
  <si>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</si>
  <si>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</si>
  <si>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</si>
  <si>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</si>
  <si>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</si>
  <si>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</si>
  <si>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</si>
  <si>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</si>
  <si>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</si>
  <si>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</si>
  <si>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</si>
  <si>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</si>
  <si>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</si>
  <si>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</si>
  <si>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</si>
  <si>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</si>
  <si>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</si>
  <si>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</si>
  <si>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</si>
  <si>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</si>
  <si>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</si>
  <si>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</si>
  <si>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</si>
  <si>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</si>
  <si>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</si>
  <si>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</si>
  <si>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</si>
  <si>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</si>
  <si>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</si>
  <si>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</si>
  <si>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</si>
  <si>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</si>
  <si>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</si>
  <si>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</si>
  <si>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</si>
  <si>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</si>
  <si>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</si>
  <si>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</si>
  <si>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</si>
  <si>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</si>
  <si>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</si>
  <si>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</si>
  <si>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</si>
  <si>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</si>
  <si>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</si>
  <si>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</si>
  <si>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</si>
  <si>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</si>
  <si>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</si>
  <si>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</si>
  <si>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</si>
  <si>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</si>
  <si>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</si>
  <si>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</si>
  <si>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</si>
  <si>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</si>
  <si>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</si>
  <si>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</si>
  <si>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</si>
  <si>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</si>
  <si>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</si>
  <si>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</si>
  <si>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</si>
  <si>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</si>
  <si>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</si>
  <si>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</si>
  <si>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</si>
  <si>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</si>
  <si>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</si>
  <si>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</si>
  <si>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</si>
  <si>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</si>
  <si>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</si>
  <si>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</si>
  <si>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</si>
  <si>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</si>
  <si>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</si>
  <si>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</si>
  <si>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</si>
  <si>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</si>
  <si>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</si>
  <si>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</si>
  <si>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</si>
  <si>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</si>
  <si>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</si>
  <si>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</si>
  <si>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</si>
  <si>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</si>
  <si>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</si>
  <si>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</si>
  <si>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</si>
  <si>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</si>
  <si>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</si>
  <si>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</si>
  <si>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</si>
  <si>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</si>
  <si>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</si>
  <si>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</si>
  <si>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</si>
  <si>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</si>
  <si>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</si>
  <si>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</si>
  <si>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</si>
  <si>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</si>
  <si>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</si>
  <si>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</si>
  <si>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</si>
  <si>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</si>
  <si>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</si>
  <si>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</si>
  <si>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</si>
  <si>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</si>
  <si>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</si>
  <si>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</si>
  <si>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</si>
  <si>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</si>
  <si>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</si>
  <si>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</si>
  <si>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</si>
  <si>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</si>
  <si>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</si>
  <si>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</si>
  <si>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</si>
  <si>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</si>
  <si>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</si>
  <si>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</si>
  <si>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</si>
  <si>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</si>
  <si>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</si>
  <si>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</si>
  <si>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</si>
  <si>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</si>
  <si>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</si>
  <si>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</si>
  <si>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</si>
  <si>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</si>
  <si>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</si>
  <si>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</si>
  <si>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</si>
  <si>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</si>
  <si>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</si>
  <si>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</si>
  <si>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</si>
  <si>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</si>
  <si>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</si>
  <si>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</si>
  <si>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</si>
  <si>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</si>
  <si>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</si>
  <si>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</si>
  <si>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</si>
  <si>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</si>
  <si>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</si>
  <si>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</si>
  <si>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</si>
  <si>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</si>
  <si>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</si>
  <si>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</si>
  <si>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</si>
  <si>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</si>
  <si>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</si>
  <si>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</si>
  <si>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</si>
  <si>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</si>
  <si>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</si>
  <si>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</si>
  <si>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</si>
  <si>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</si>
  <si>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</si>
  <si>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</si>
  <si>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</si>
  <si>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</si>
  <si>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</si>
  <si>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</si>
  <si>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</si>
  <si>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</si>
  <si>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</si>
  <si>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</si>
  <si>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</si>
  <si>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</si>
  <si>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</si>
  <si>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</si>
  <si>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</si>
  <si>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</si>
  <si>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</si>
  <si>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</si>
  <si>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</si>
  <si>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</si>
  <si>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</si>
  <si>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</si>
  <si>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</si>
  <si>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</si>
  <si>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</si>
  <si>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</si>
  <si>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</si>
  <si>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</si>
  <si>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</si>
  <si>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</si>
  <si>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</si>
  <si>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</si>
  <si>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</si>
  <si>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</si>
  <si>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</si>
  <si>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</si>
  <si>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</si>
  <si>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</si>
  <si>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</si>
  <si>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</si>
  <si>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</si>
  <si>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</si>
  <si>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</si>
  <si>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</si>
  <si>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</si>
  <si>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</si>
  <si>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</si>
  <si>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</si>
  <si>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</si>
  <si>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</si>
  <si>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</si>
  <si>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</si>
  <si>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</si>
  <si>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</si>
  <si>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</si>
  <si>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</si>
  <si>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</si>
  <si>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</si>
  <si>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</si>
  <si>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</si>
  <si>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</si>
  <si>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</si>
  <si>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</si>
  <si>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</si>
  <si>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</si>
  <si>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</si>
  <si>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</si>
  <si>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</si>
  <si>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</si>
  <si>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</si>
  <si>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</si>
  <si>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</si>
  <si>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</si>
  <si>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</si>
  <si>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</si>
  <si>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</si>
  <si>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</si>
  <si>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</si>
  <si>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</si>
  <si>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</si>
  <si>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</si>
  <si>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</si>
  <si>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</si>
  <si>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</si>
  <si>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</si>
  <si>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</si>
  <si>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</si>
  <si>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</si>
  <si>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</si>
  <si>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</si>
  <si>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</si>
  <si>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</si>
  <si>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</si>
  <si>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</si>
  <si>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</si>
  <si>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</si>
  <si>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</si>
  <si>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</si>
  <si>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</si>
  <si>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</si>
  <si>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</si>
  <si>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</si>
  <si>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</si>
  <si>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</si>
  <si>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</si>
  <si>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</si>
  <si>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</si>
  <si>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</si>
  <si>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</si>
  <si>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</si>
  <si>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</si>
  <si>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</si>
  <si>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</si>
  <si>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</si>
  <si>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</si>
  <si>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</si>
  <si>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</si>
  <si>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</si>
  <si>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</si>
  <si>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</si>
  <si>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</si>
  <si>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</si>
  <si>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</si>
  <si>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</si>
  <si>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</si>
  <si>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</si>
  <si>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</si>
  <si>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</si>
  <si>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</si>
  <si>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</si>
  <si>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</si>
  <si>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</si>
  <si>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</si>
  <si>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</si>
  <si>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</si>
  <si>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</si>
  <si>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</si>
  <si>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</si>
  <si>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</si>
  <si>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</si>
  <si>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</si>
  <si>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</si>
  <si>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</si>
  <si>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</si>
  <si>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</si>
  <si>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</si>
  <si>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</si>
  <si>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</si>
  <si>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</si>
  <si>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</si>
  <si>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</si>
  <si>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</si>
  <si>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</si>
  <si>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</si>
  <si>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</si>
  <si>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</si>
  <si>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</si>
  <si>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</si>
  <si>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</si>
  <si>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</si>
  <si>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</si>
  <si>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</si>
  <si>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</si>
  <si>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</si>
  <si>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</si>
  <si>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</si>
  <si>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</si>
  <si>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</si>
  <si>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</si>
  <si>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</si>
  <si>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</si>
  <si>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</si>
  <si>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</si>
  <si>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</si>
  <si>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</si>
  <si>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</si>
  <si>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</si>
  <si>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</si>
  <si>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</si>
  <si>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</si>
  <si>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</si>
  <si>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</si>
  <si>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</si>
  <si>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</si>
  <si>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</si>
  <si>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</si>
  <si>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</si>
  <si>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</si>
  <si>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</si>
  <si>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</si>
  <si>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</si>
  <si>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</si>
  <si>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</si>
  <si>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</si>
  <si>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</si>
  <si>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</si>
  <si>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</si>
  <si>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</si>
  <si>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</si>
  <si>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</si>
  <si>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</si>
  <si>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</si>
  <si>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</si>
  <si>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</si>
  <si>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</si>
  <si>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</si>
  <si>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</si>
  <si>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</si>
  <si>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</si>
  <si>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</si>
  <si>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</si>
  <si>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</si>
  <si>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</si>
  <si>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</si>
  <si>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</si>
  <si>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</si>
  <si>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</si>
  <si>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</si>
  <si>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</si>
  <si>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</si>
  <si>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</si>
  <si>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</si>
  <si>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</si>
  <si>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</si>
  <si>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</si>
  <si>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</si>
  <si>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</si>
  <si>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</si>
  <si>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</si>
  <si>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</si>
  <si>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</si>
  <si>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</si>
  <si>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</si>
  <si>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</si>
  <si>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</si>
  <si>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</si>
  <si>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</si>
  <si>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</si>
  <si>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</si>
  <si>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</si>
  <si>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</si>
  <si>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</si>
  <si>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</si>
  <si>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</si>
  <si>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</si>
  <si>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</si>
  <si>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</si>
  <si>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</si>
  <si>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</si>
  <si>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</si>
  <si>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</si>
  <si>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</si>
  <si>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</si>
  <si>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</si>
  <si>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</si>
  <si>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</si>
  <si>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</si>
  <si>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</si>
  <si>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</si>
  <si>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</si>
  <si>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</si>
  <si>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</si>
  <si>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</si>
  <si>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</si>
  <si>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</si>
  <si>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</si>
  <si>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</si>
  <si>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</si>
  <si>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</si>
  <si>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</si>
  <si>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</si>
  <si>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</si>
  <si>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</si>
  <si>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</si>
  <si>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</si>
  <si>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</si>
  <si>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</si>
  <si>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</si>
  <si>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</si>
  <si>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</si>
  <si>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</si>
  <si>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</si>
  <si>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</si>
  <si>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</si>
  <si>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</si>
  <si>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</si>
  <si>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</si>
  <si>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</si>
  <si>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</si>
  <si>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</si>
  <si>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</si>
  <si>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</si>
  <si>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</si>
  <si>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</si>
  <si>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</si>
  <si>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</si>
  <si>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</si>
  <si>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</si>
  <si>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</si>
  <si>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</si>
  <si>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</si>
  <si>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</si>
  <si>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</si>
  <si>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</si>
  <si>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</si>
  <si>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</si>
  <si>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</si>
  <si>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</si>
  <si>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</si>
  <si>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</si>
  <si>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</si>
  <si>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</si>
  <si>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</si>
  <si>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</si>
  <si>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</si>
  <si>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</si>
  <si>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</si>
  <si>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</si>
  <si>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</si>
  <si>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</si>
  <si>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</si>
  <si>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</si>
  <si>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</si>
  <si>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</si>
  <si>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</si>
  <si>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</si>
  <si>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</si>
  <si>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</si>
  <si>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</si>
  <si>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</si>
  <si>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</si>
  <si>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</si>
  <si>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</si>
  <si>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</si>
  <si>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</si>
  <si>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</si>
  <si>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</si>
  <si>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</si>
  <si>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</si>
  <si>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</si>
  <si>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</si>
  <si>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</si>
  <si>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</si>
  <si>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</si>
  <si>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</si>
  <si>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</si>
  <si>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</si>
  <si>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</si>
  <si>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</si>
  <si>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</si>
  <si>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</si>
  <si>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</si>
  <si>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</si>
  <si>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</si>
  <si>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</si>
  <si>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</si>
  <si>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</si>
  <si>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</si>
  <si>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</si>
  <si>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</si>
  <si>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</si>
  <si>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</si>
  <si>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</si>
  <si>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</si>
  <si>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</si>
  <si>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</si>
  <si>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</si>
  <si>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</si>
  <si>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</si>
  <si>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</si>
  <si>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</si>
  <si>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</si>
  <si>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</si>
  <si>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</si>
  <si>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</si>
  <si>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</si>
  <si>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</si>
  <si>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</si>
  <si>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</si>
  <si>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</si>
  <si>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</si>
  <si>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</si>
  <si>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</si>
  <si>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</si>
  <si>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</si>
  <si>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</si>
  <si>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</si>
  <si>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</si>
  <si>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</si>
  <si>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</si>
  <si>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</si>
  <si>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</si>
  <si>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</si>
  <si>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</si>
  <si>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</si>
  <si>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</si>
  <si>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</si>
  <si>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</si>
  <si>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</si>
  <si>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</si>
  <si>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</si>
  <si>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</si>
  <si>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</si>
  <si>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</si>
  <si>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</si>
  <si>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</si>
  <si>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</si>
  <si>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</si>
  <si>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</si>
  <si>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</si>
  <si>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</si>
  <si>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</si>
  <si>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</si>
  <si>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</si>
  <si>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</si>
  <si>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</si>
  <si>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</si>
  <si>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</si>
  <si>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</si>
  <si>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</si>
  <si>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</si>
  <si>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</si>
  <si>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</si>
  <si>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</si>
  <si>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</si>
  <si>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</si>
  <si>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</si>
  <si>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</si>
  <si>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</si>
  <si>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</si>
  <si>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</si>
  <si>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</si>
  <si>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</si>
  <si>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</si>
  <si>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</si>
  <si>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</si>
  <si>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</si>
  <si>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</si>
  <si>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</si>
  <si>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</si>
  <si>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</si>
  <si>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</si>
  <si>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</si>
  <si>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</si>
  <si>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</si>
  <si>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</si>
  <si>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</si>
  <si>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</si>
  <si>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</si>
  <si>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</si>
  <si>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</si>
  <si>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</si>
  <si>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</si>
  <si>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</si>
  <si>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</si>
  <si>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</si>
  <si>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</si>
  <si>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</si>
  <si>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</si>
  <si>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</si>
  <si>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</si>
  <si>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</si>
  <si>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</si>
  <si>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</si>
  <si>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</si>
  <si>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</si>
  <si>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</si>
  <si>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</si>
  <si>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</si>
  <si>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</si>
  <si>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</si>
  <si>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</si>
  <si>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</si>
  <si>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</si>
  <si>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</si>
  <si>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</si>
  <si>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</si>
  <si>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</si>
  <si>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</si>
  <si>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</si>
  <si>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</si>
  <si>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</si>
  <si>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</si>
  <si>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</si>
  <si>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</si>
  <si>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</si>
  <si>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</si>
  <si>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</si>
  <si>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</si>
  <si>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</si>
  <si>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</si>
  <si>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</si>
  <si>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</si>
  <si>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</si>
  <si>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</si>
  <si>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</si>
  <si>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</si>
  <si>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</si>
  <si>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</si>
  <si>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</si>
  <si>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</si>
  <si>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</si>
  <si>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</si>
  <si>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</si>
  <si>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</si>
  <si>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</si>
  <si>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</si>
  <si>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</si>
  <si>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</si>
  <si>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</si>
  <si>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</si>
  <si>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</si>
  <si>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</si>
  <si>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</si>
  <si>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</si>
  <si>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</si>
  <si>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</si>
  <si>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</si>
  <si>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</si>
  <si>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</si>
  <si>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</si>
  <si>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</si>
  <si>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</si>
  <si>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</si>
  <si>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</si>
  <si>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</si>
  <si>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</si>
  <si>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</si>
  <si>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</si>
  <si>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</si>
  <si>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</si>
  <si>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</si>
  <si>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</si>
  <si>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</si>
  <si>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</si>
  <si>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</si>
  <si>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</si>
  <si>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</si>
  <si>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</si>
  <si>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</si>
  <si>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</si>
  <si>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</si>
  <si>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</si>
  <si>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</si>
  <si>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</si>
  <si>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</si>
  <si>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</si>
  <si>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</si>
  <si>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</si>
  <si>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</si>
  <si>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</si>
  <si>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</si>
  <si>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</si>
  <si>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</si>
  <si>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</si>
  <si>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</si>
  <si>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</si>
  <si>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</si>
  <si>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</si>
  <si>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</si>
  <si>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</si>
  <si>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</si>
  <si>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</si>
  <si>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</si>
  <si>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</si>
  <si>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</si>
  <si>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</si>
  <si>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</si>
  <si>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</si>
  <si>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</si>
  <si>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</si>
  <si>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</si>
  <si>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</si>
  <si>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</si>
  <si>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</si>
  <si>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</si>
  <si>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</si>
  <si>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</si>
  <si>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</si>
  <si>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</si>
  <si>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</si>
  <si>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</si>
  <si>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</si>
  <si>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</si>
  <si>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</si>
  <si>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</si>
  <si>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</si>
  <si>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</si>
  <si>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</si>
  <si>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</si>
  <si>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</si>
  <si>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</si>
  <si>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</si>
  <si>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</si>
  <si>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</si>
  <si>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</si>
  <si>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</si>
  <si>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</si>
  <si>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</si>
  <si>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</si>
  <si>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</si>
  <si>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</si>
  <si>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</si>
  <si>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</si>
  <si>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</si>
  <si>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</si>
  <si>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</si>
  <si>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</si>
  <si>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</si>
  <si>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</si>
  <si>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</si>
  <si>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</si>
  <si>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</si>
  <si>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</si>
  <si>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</si>
  <si>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</si>
  <si>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</si>
  <si>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</si>
  <si>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</si>
  <si>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</si>
  <si>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</si>
  <si>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</si>
  <si>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</si>
  <si>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</si>
  <si>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</si>
  <si>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</si>
  <si>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</si>
  <si>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</si>
  <si>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</si>
  <si>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</si>
  <si>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</si>
  <si>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</si>
  <si>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</si>
  <si>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</si>
  <si>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</si>
  <si>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</si>
  <si>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</si>
  <si>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</si>
  <si>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</si>
  <si>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</si>
  <si>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</si>
  <si>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</si>
  <si>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</si>
  <si>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</si>
  <si>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</si>
  <si>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</si>
  <si>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</si>
  <si>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</si>
  <si>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</si>
  <si>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</si>
  <si>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</si>
  <si>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</si>
  <si>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</si>
  <si>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</si>
  <si>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</si>
  <si>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</si>
  <si>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</si>
  <si>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</si>
  <si>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</si>
  <si>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</si>
  <si>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</si>
  <si>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</si>
  <si>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</si>
  <si>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</si>
  <si>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</si>
  <si>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</si>
  <si>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</si>
  <si>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</si>
  <si>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</si>
  <si>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</si>
  <si>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</si>
  <si>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</si>
  <si>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</si>
  <si>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</si>
  <si>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</si>
  <si>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</si>
  <si>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</si>
  <si>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</si>
  <si>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</si>
  <si>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</si>
  <si>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</si>
  <si>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</si>
  <si>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</si>
  <si>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</si>
  <si>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</si>
  <si>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</si>
  <si>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</si>
  <si>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</si>
  <si>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</si>
  <si>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</si>
  <si>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</si>
  <si>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</si>
  <si>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</si>
  <si>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</si>
  <si>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</si>
  <si>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</si>
  <si>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</si>
  <si>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</si>
  <si>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</si>
  <si>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</si>
  <si>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</si>
  <si>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</si>
  <si>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</si>
  <si>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</si>
  <si>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</si>
  <si>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</si>
  <si>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</si>
  <si>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</si>
  <si>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</si>
  <si>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</si>
  <si>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</si>
  <si>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</si>
  <si>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</si>
  <si>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</si>
  <si>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</si>
  <si>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</si>
  <si>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</si>
  <si>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</si>
  <si>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</si>
  <si>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</si>
  <si>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</si>
  <si>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</si>
  <si>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</si>
  <si>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</si>
  <si>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</si>
  <si>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</si>
  <si>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</si>
  <si>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</si>
  <si>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</si>
  <si>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</si>
  <si>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</si>
  <si>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</si>
  <si>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</si>
  <si>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</si>
  <si>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</si>
  <si>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</si>
  <si>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</si>
  <si>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</si>
  <si>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</si>
  <si>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</si>
  <si>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</si>
  <si>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</si>
  <si>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</si>
  <si>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</si>
  <si>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</si>
  <si>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</si>
  <si>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</si>
  <si>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</si>
  <si>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</si>
  <si>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</si>
  <si>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</si>
  <si>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</si>
  <si>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</si>
  <si>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</si>
  <si>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</si>
  <si>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</si>
  <si>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</si>
  <si>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</si>
  <si>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</si>
  <si>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</si>
  <si>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</si>
  <si>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</si>
  <si>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</si>
  <si>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</si>
  <si>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</si>
  <si>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</si>
  <si>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</si>
  <si>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</si>
  <si>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</si>
  <si>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</si>
  <si>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</si>
  <si>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</si>
  <si>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</si>
  <si>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</si>
  <si>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</si>
  <si>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</si>
  <si>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</si>
  <si>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</si>
  <si>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</si>
  <si>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</si>
  <si>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</si>
  <si>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</si>
  <si>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</si>
  <si>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</si>
  <si>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</si>
  <si>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</si>
  <si>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</si>
  <si>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</si>
  <si>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</si>
  <si>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</si>
  <si>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</si>
  <si>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</si>
  <si>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</si>
  <si>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</si>
  <si>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</si>
  <si>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</si>
  <si>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</si>
  <si>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</si>
  <si>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</si>
  <si>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</si>
  <si>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</si>
  <si>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</si>
  <si>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</si>
  <si>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</si>
  <si>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</si>
  <si>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</si>
  <si>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</si>
  <si>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</si>
  <si>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</si>
  <si>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</si>
  <si>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</si>
  <si>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</si>
  <si>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</si>
  <si>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</si>
  <si>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</si>
  <si>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</si>
  <si>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</si>
  <si>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</si>
  <si>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</si>
  <si>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</si>
  <si>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</si>
  <si>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</si>
  <si>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</si>
  <si>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</si>
  <si>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</si>
  <si>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</si>
  <si>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</si>
  <si>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</si>
  <si>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</si>
  <si>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</si>
  <si>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</si>
  <si>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</si>
  <si>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</si>
  <si>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</si>
  <si>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</si>
  <si>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</si>
  <si>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</si>
  <si>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</si>
  <si>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</si>
  <si>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</si>
  <si>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</si>
  <si>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</si>
  <si>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</si>
  <si>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</si>
  <si>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</si>
  <si>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</si>
  <si>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</si>
  <si>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</si>
  <si>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</si>
  <si>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</si>
  <si>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</si>
  <si>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</si>
  <si>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</si>
  <si>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</si>
  <si>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</si>
  <si>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</si>
  <si>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</si>
  <si>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</si>
  <si>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</si>
  <si>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</si>
  <si>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</si>
  <si>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</si>
  <si>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</si>
  <si>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</si>
  <si>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</si>
  <si>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</si>
  <si>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</si>
  <si>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</si>
  <si>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</si>
  <si>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</si>
  <si>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</si>
  <si>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</si>
  <si>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</si>
  <si>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</si>
  <si>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</si>
  <si>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</si>
  <si>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</si>
  <si>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</si>
  <si>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</si>
  <si>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</si>
  <si>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</si>
  <si>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</si>
  <si>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</si>
  <si>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</si>
  <si>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</si>
  <si>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</si>
  <si>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</si>
  <si>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</si>
  <si>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</si>
  <si>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</si>
  <si>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</si>
  <si>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</si>
  <si>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</si>
  <si>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</si>
  <si>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</si>
  <si>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</si>
  <si>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</si>
  <si>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</si>
  <si>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</si>
  <si>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</si>
  <si>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</si>
  <si>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</si>
  <si>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</si>
  <si>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</si>
  <si>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</si>
  <si>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</si>
  <si>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</si>
  <si>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</si>
  <si>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</si>
  <si>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</si>
  <si>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</si>
  <si>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</si>
  <si>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</si>
  <si>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</si>
  <si>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</si>
  <si>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</si>
  <si>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</si>
  <si>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</si>
  <si>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</si>
  <si>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</si>
  <si>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</si>
  <si>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</si>
  <si>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</si>
  <si>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</si>
  <si>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</si>
  <si>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</si>
  <si>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</si>
  <si>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</si>
  <si>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</si>
  <si>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</si>
  <si>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</si>
  <si>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</si>
  <si>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</si>
  <si>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</si>
  <si>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</si>
  <si>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</si>
  <si>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</si>
  <si>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</si>
  <si>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</si>
  <si>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</si>
  <si>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</si>
  <si>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</si>
  <si>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</si>
  <si>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</si>
  <si>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</si>
  <si>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</si>
  <si>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</si>
  <si>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</si>
  <si>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</si>
  <si>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</si>
  <si>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</si>
  <si>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</si>
  <si>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</si>
  <si>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</si>
  <si>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</si>
  <si>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</si>
  <si>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</si>
  <si>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</si>
  <si>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</si>
  <si>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</si>
  <si>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</si>
  <si>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</si>
  <si>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</si>
  <si>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</si>
  <si>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</si>
  <si>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</si>
  <si>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</si>
  <si>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</si>
  <si>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</si>
  <si>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</si>
  <si>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</si>
  <si>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</si>
  <si>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</si>
  <si>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</si>
  <si>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</si>
  <si>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</si>
  <si>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</si>
  <si>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</si>
  <si>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</si>
  <si>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</si>
  <si>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</si>
  <si>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</si>
  <si>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</si>
  <si>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</si>
  <si>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</si>
  <si>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</si>
  <si>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</si>
  <si>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</si>
  <si>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</si>
  <si>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</si>
  <si>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</si>
  <si>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</si>
  <si>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</si>
  <si>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</si>
  <si>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</si>
  <si>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</si>
  <si>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</si>
  <si>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</si>
  <si>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</si>
  <si>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</si>
  <si>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</si>
  <si>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</si>
  <si>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</si>
  <si>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</si>
  <si>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</si>
  <si>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</si>
  <si>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</si>
  <si>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</si>
  <si>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</si>
  <si>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</si>
  <si>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</si>
  <si>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</si>
  <si>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</si>
  <si>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</si>
  <si>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</si>
  <si>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</si>
  <si>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</si>
  <si>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</si>
  <si>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</si>
  <si>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</si>
  <si>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</si>
  <si>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</si>
  <si>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</si>
  <si>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</si>
  <si>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</si>
  <si>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</si>
  <si>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</si>
  <si>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</si>
  <si>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</si>
  <si>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</si>
  <si>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</si>
  <si>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</si>
  <si>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</si>
  <si>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</si>
  <si>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</si>
  <si>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</si>
  <si>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</si>
  <si>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</si>
  <si>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</si>
  <si>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</si>
  <si>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</si>
  <si>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</si>
  <si>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</si>
  <si>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</si>
  <si>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</si>
  <si>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</si>
  <si>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</si>
  <si>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</si>
  <si>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</si>
  <si>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</si>
  <si>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</si>
  <si>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</si>
  <si>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</si>
  <si>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</si>
  <si>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</si>
  <si>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</si>
  <si>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</si>
  <si>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</si>
  <si>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</si>
  <si>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</si>
  <si>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</si>
  <si>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</si>
  <si>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</si>
  <si>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</si>
  <si>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</si>
  <si>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</si>
  <si>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</si>
  <si>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</si>
  <si>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</si>
  <si>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</si>
  <si>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</si>
  <si>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</si>
  <si>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</si>
  <si>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</si>
  <si>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</si>
  <si>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</si>
  <si>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</si>
  <si>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</si>
  <si>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</si>
  <si>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</si>
  <si>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</si>
  <si>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</si>
  <si>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</si>
  <si>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</si>
  <si>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</si>
  <si>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</si>
  <si>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</si>
  <si>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</si>
  <si>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</si>
  <si>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</si>
  <si>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</si>
  <si>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</si>
  <si>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</si>
  <si>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</si>
  <si>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</si>
  <si>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</si>
  <si>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</si>
  <si>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</si>
  <si>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</si>
  <si>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</si>
  <si>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</si>
  <si>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</si>
  <si>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</si>
  <si>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</si>
  <si>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</si>
  <si>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</si>
  <si>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</si>
  <si>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</si>
  <si>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</si>
  <si>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</si>
  <si>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</si>
  <si>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</si>
  <si>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</si>
  <si>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</si>
  <si>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</si>
  <si>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</si>
  <si>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</si>
  <si>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</si>
  <si>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</si>
  <si>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</si>
  <si>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</si>
  <si>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</si>
  <si>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</si>
  <si>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</si>
  <si>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</si>
  <si>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</si>
  <si>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</si>
  <si>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</si>
  <si>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</si>
  <si>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</si>
  <si>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</si>
  <si>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</si>
  <si>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</si>
  <si>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</si>
  <si>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</si>
  <si>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</si>
  <si>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</si>
  <si>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</si>
  <si>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</si>
  <si>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</si>
  <si>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</si>
  <si>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</si>
  <si>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</si>
  <si>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</si>
  <si>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</si>
  <si>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</si>
  <si>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</si>
  <si>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</si>
  <si>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</si>
  <si>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</si>
  <si>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</si>
  <si>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</si>
  <si>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</si>
  <si>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</si>
  <si>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</si>
  <si>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</si>
  <si>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</si>
  <si>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</si>
  <si>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</si>
  <si>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</si>
  <si>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</si>
  <si>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</si>
  <si>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</si>
  <si>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</si>
  <si>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</si>
  <si>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</si>
  <si>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</si>
  <si>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</si>
  <si>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</si>
  <si>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</si>
  <si>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</si>
  <si>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</si>
  <si>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</si>
  <si>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</si>
  <si>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</si>
  <si>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</si>
  <si>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</si>
  <si>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</si>
  <si>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</si>
  <si>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</si>
  <si>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</si>
  <si>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</si>
  <si>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</si>
  <si>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</si>
  <si>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</si>
  <si>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</si>
  <si>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</si>
  <si>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</si>
  <si>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</si>
  <si>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</si>
  <si>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</si>
  <si>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</si>
  <si>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</si>
  <si>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</si>
  <si>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</si>
  <si>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</si>
  <si>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</si>
  <si>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</si>
  <si>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</si>
  <si>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</si>
  <si>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</si>
  <si>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</si>
  <si>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</si>
  <si>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</si>
  <si>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</si>
  <si>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</si>
  <si>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</si>
  <si>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</si>
  <si>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</si>
  <si>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</si>
  <si>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</si>
  <si>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</si>
  <si>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</si>
  <si>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</si>
  <si>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</si>
  <si>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</si>
  <si>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</si>
  <si>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</si>
  <si>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</si>
  <si>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</si>
  <si>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</si>
  <si>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</si>
  <si>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</si>
  <si>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</si>
  <si>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</si>
  <si>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</si>
  <si>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</si>
  <si>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</si>
  <si>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</si>
  <si>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</si>
  <si>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</si>
  <si>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</si>
  <si>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</si>
  <si>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</si>
  <si>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</si>
  <si>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</si>
  <si>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</si>
  <si>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</si>
  <si>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</si>
  <si>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</si>
  <si>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</si>
  <si>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</si>
  <si>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</si>
  <si>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</si>
  <si>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</si>
  <si>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</si>
  <si>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</si>
  <si>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</si>
  <si>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</si>
  <si>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</si>
  <si>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</si>
  <si>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</si>
  <si>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</si>
  <si>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</si>
  <si>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</si>
  <si>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</si>
  <si>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</si>
  <si>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</si>
  <si>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</si>
  <si>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</si>
  <si>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</si>
  <si>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</si>
  <si>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</si>
  <si>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</si>
  <si>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</si>
  <si>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</si>
  <si>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</si>
  <si>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</si>
  <si>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</si>
  <si>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</si>
  <si>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</si>
  <si>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</si>
  <si>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</si>
  <si>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</si>
  <si>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</si>
  <si>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</si>
  <si>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</si>
  <si>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</si>
  <si>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</si>
  <si>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</si>
  <si>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</si>
  <si>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</si>
  <si>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</si>
  <si>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</si>
  <si>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</si>
  <si>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</si>
  <si>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</si>
  <si>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</si>
  <si>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</si>
  <si>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</si>
  <si>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</si>
  <si>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</si>
  <si>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</si>
  <si>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</si>
  <si>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</si>
  <si>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</si>
  <si>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</si>
  <si>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</si>
  <si>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</si>
  <si>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</si>
  <si>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</si>
  <si>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</si>
  <si>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</si>
  <si>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</si>
  <si>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</si>
  <si>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</si>
  <si>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</si>
  <si>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</si>
  <si>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</si>
  <si>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</si>
  <si>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</si>
  <si>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</si>
  <si>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</si>
  <si>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</si>
  <si>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</si>
  <si>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</si>
  <si>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</si>
  <si>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</si>
  <si>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</si>
  <si>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</si>
  <si>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</si>
  <si>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</si>
  <si>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</si>
  <si>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</si>
  <si>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</si>
  <si>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</si>
  <si>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</si>
  <si>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</si>
  <si>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</si>
  <si>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</si>
  <si>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</si>
  <si>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</si>
  <si>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</si>
  <si>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</si>
  <si>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</si>
  <si>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</si>
  <si>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</si>
  <si>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</si>
  <si>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</si>
  <si>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</si>
  <si>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</si>
  <si>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</si>
  <si>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</si>
  <si>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</si>
  <si>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</si>
  <si>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</si>
  <si>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</si>
  <si>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</si>
  <si>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</si>
  <si>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</si>
  <si>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</si>
  <si>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</si>
  <si>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</si>
  <si>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</si>
  <si>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</si>
  <si>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</si>
  <si>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</si>
  <si>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</si>
  <si>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</si>
  <si>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</si>
  <si>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</si>
  <si>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</si>
  <si>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</si>
  <si>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</si>
  <si>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</si>
  <si>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</si>
  <si>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</si>
  <si>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</si>
  <si>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</si>
  <si>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</si>
  <si>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</si>
  <si>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</si>
  <si>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</si>
  <si>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</si>
  <si>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</si>
  <si>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</si>
  <si>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</si>
  <si>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</si>
  <si>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</si>
  <si>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</si>
  <si>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</si>
  <si>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</si>
  <si>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</si>
  <si>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</si>
  <si>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</si>
  <si>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</si>
  <si>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</si>
  <si>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</si>
  <si>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</si>
  <si>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</si>
  <si>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</si>
  <si>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</si>
  <si>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</si>
  <si>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</si>
  <si>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</si>
  <si>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</si>
  <si>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</si>
  <si>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</si>
  <si>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</si>
  <si>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</si>
  <si>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</si>
  <si>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</si>
  <si>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</si>
  <si>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</si>
  <si>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</si>
  <si>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</si>
  <si>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</si>
  <si>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</si>
  <si>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</si>
  <si>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</si>
  <si>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</si>
  <si>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</si>
  <si>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</si>
  <si>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</si>
  <si>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</si>
  <si>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</si>
  <si>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</si>
  <si>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</si>
  <si>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</si>
  <si>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</si>
  <si>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</si>
  <si>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</si>
  <si>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</si>
  <si>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</si>
  <si>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</si>
  <si>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</si>
  <si>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</si>
  <si>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</si>
  <si>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</si>
  <si>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</si>
  <si>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</si>
  <si>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</si>
  <si>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</si>
  <si>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</si>
  <si>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</si>
  <si>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</si>
  <si>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</si>
  <si>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</si>
  <si>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</si>
  <si>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</si>
  <si>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</si>
  <si>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</si>
  <si>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</si>
  <si>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</si>
  <si>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</si>
  <si>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</si>
  <si>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</si>
  <si>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</si>
  <si>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</si>
  <si>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</si>
  <si>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</si>
  <si>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</si>
  <si>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</si>
  <si>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</si>
  <si>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</si>
  <si>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</si>
  <si>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</si>
  <si>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</si>
  <si>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</si>
  <si>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</si>
  <si>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</si>
  <si>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</si>
  <si>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</si>
  <si>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</si>
  <si>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</si>
  <si>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</si>
  <si>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</si>
  <si>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</si>
  <si>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</si>
  <si>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</si>
  <si>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</si>
  <si>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</si>
  <si>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</si>
  <si>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</si>
  <si>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</si>
  <si>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</si>
  <si>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</si>
  <si>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</si>
  <si>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</si>
  <si>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</si>
  <si>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</si>
  <si>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</si>
  <si>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</si>
  <si>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</si>
  <si>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</si>
  <si>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</si>
  <si>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</si>
  <si>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</si>
  <si>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</si>
  <si>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</si>
  <si>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</si>
  <si>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</si>
  <si>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</si>
  <si>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</si>
  <si>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</si>
  <si>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</si>
  <si>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</si>
  <si>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</si>
  <si>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</si>
  <si>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</si>
  <si>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</si>
  <si>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</si>
  <si>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</si>
  <si>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</si>
  <si>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</si>
  <si>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</si>
  <si>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</si>
  <si>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</si>
  <si>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</si>
  <si>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</si>
  <si>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</si>
  <si>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</si>
  <si>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</si>
  <si>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</si>
  <si>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</si>
  <si>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</si>
  <si>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</si>
  <si>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</si>
  <si>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</si>
  <si>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</si>
  <si>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</si>
  <si>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</si>
  <si>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</si>
  <si>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</si>
  <si>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</si>
  <si>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</si>
  <si>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</si>
  <si>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</si>
  <si>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</si>
  <si>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</si>
  <si>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</si>
  <si>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</si>
  <si>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</si>
  <si>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</si>
  <si>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</si>
  <si>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</si>
  <si>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</si>
  <si>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</si>
  <si>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</si>
  <si>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</si>
  <si>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</si>
  <si>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</si>
  <si>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</si>
  <si>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</si>
  <si>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</si>
  <si>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</si>
  <si>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</si>
  <si>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</si>
  <si>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</si>
  <si>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</si>
  <si>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</si>
  <si>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</si>
  <si>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</si>
  <si>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</si>
  <si>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</si>
  <si>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</si>
  <si>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</si>
  <si>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</si>
  <si>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</si>
  <si>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</si>
  <si>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</si>
  <si>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</si>
  <si>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</si>
  <si>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</si>
  <si>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</si>
  <si>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</si>
  <si>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</si>
  <si>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</si>
  <si>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</si>
  <si>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</si>
  <si>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</si>
  <si>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</si>
  <si>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</si>
  <si>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</si>
  <si>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</si>
  <si>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</si>
  <si>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</si>
  <si>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</si>
  <si>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</si>
  <si>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</si>
  <si>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</si>
  <si>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</si>
  <si>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</si>
  <si>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</si>
  <si>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</si>
  <si>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</si>
  <si>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</si>
  <si>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</si>
  <si>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</si>
  <si>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</si>
  <si>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</si>
  <si>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</si>
  <si>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</si>
  <si>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</si>
  <si>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</si>
  <si>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</si>
  <si>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</si>
  <si>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</si>
  <si>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</si>
  <si>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</si>
  <si>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</si>
  <si>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</si>
  <si>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</si>
  <si>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</si>
  <si>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</si>
  <si>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</si>
  <si>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</si>
  <si>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</si>
  <si>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</si>
  <si>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</si>
  <si>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</si>
  <si>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</si>
  <si>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</si>
  <si>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</si>
  <si>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</si>
  <si>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</si>
  <si>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</si>
  <si>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</si>
  <si>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</si>
  <si>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</si>
  <si>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</si>
  <si>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</si>
  <si>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</si>
  <si>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</si>
  <si>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</si>
  <si>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</si>
  <si>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</si>
  <si>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</si>
  <si>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</si>
  <si>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</si>
  <si>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</si>
  <si>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</si>
  <si>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</si>
  <si>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</si>
  <si>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</si>
  <si>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</si>
  <si>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</si>
  <si>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</si>
  <si>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</si>
  <si>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</si>
  <si>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</si>
  <si>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</si>
  <si>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</si>
  <si>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</si>
  <si>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</si>
  <si>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</si>
  <si>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</si>
  <si>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</si>
  <si>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</si>
  <si>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</si>
  <si>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</si>
  <si>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</si>
  <si>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</si>
  <si>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</si>
  <si>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</si>
  <si>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</si>
  <si>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</si>
  <si>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</si>
  <si>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</si>
  <si>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</si>
  <si>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</si>
  <si>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</si>
  <si>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</si>
  <si>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</si>
  <si>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</si>
  <si>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</si>
  <si>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</si>
  <si>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</si>
  <si>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</si>
  <si>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</si>
  <si>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</si>
  <si>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</si>
  <si>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</si>
  <si>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</si>
  <si>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</si>
  <si>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</si>
  <si>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</si>
  <si>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</si>
  <si>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</si>
  <si>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</si>
  <si>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</si>
  <si>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</si>
  <si>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</si>
  <si>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</si>
  <si>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</si>
  <si>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</si>
  <si>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</si>
  <si>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</si>
  <si>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</si>
  <si>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</si>
  <si>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</si>
  <si>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</si>
  <si>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</si>
  <si>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</si>
  <si>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</si>
  <si>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</si>
  <si>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</si>
  <si>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</si>
  <si>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</si>
  <si>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</si>
  <si>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</si>
  <si>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</si>
  <si>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</si>
  <si>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</si>
  <si>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</si>
  <si>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</si>
  <si>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</si>
  <si>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</si>
  <si>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</si>
  <si>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</si>
  <si>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</si>
  <si>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</si>
  <si>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</si>
  <si>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</si>
  <si>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</si>
  <si>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</si>
  <si>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</si>
  <si>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</si>
  <si>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</si>
  <si>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</si>
  <si>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</si>
  <si>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</si>
  <si>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</si>
  <si>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</si>
  <si>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</si>
  <si>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</si>
  <si>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</si>
  <si>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</si>
  <si>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</si>
  <si>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</si>
  <si>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</si>
  <si>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</si>
  <si>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</si>
  <si>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</si>
  <si>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</si>
  <si>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</si>
  <si>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</si>
  <si>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</si>
  <si>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</si>
  <si>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</si>
  <si>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</si>
  <si>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</si>
  <si>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</si>
  <si>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</si>
  <si>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</si>
  <si>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</si>
  <si>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</si>
  <si>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</si>
  <si>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</si>
  <si>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</si>
  <si>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</si>
  <si>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</si>
  <si>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</si>
  <si>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</si>
  <si>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</si>
  <si>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</si>
  <si>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</si>
  <si>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</si>
  <si>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</si>
  <si>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</si>
  <si>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</si>
  <si>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</si>
  <si>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</si>
  <si>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</si>
  <si>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</si>
  <si>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</si>
  <si>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</si>
  <si>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</si>
  <si>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</si>
  <si>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</si>
  <si>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</si>
  <si>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</si>
  <si>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</si>
  <si>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</si>
  <si>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</si>
  <si>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</si>
  <si>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</si>
  <si>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</si>
  <si>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</si>
  <si>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</si>
  <si>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</si>
  <si>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</si>
  <si>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</si>
  <si>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</si>
  <si>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</si>
  <si>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</si>
  <si>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</si>
  <si>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</si>
  <si>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</si>
  <si>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</si>
  <si>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</si>
  <si>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</si>
  <si>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</si>
  <si>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</si>
  <si>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</si>
  <si>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</si>
  <si>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</si>
  <si>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</si>
  <si>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</si>
  <si>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</si>
  <si>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</si>
  <si>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</si>
  <si>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</si>
  <si>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</si>
  <si>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</si>
  <si>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</si>
  <si>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</si>
  <si>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</si>
  <si>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</si>
  <si>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</si>
  <si>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</si>
  <si>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</si>
  <si>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</si>
  <si>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</si>
  <si>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</si>
  <si>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</si>
  <si>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</si>
  <si>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</si>
  <si>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</si>
  <si>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</si>
  <si>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</si>
  <si>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</si>
  <si>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</si>
  <si>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</si>
  <si>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</si>
  <si>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</si>
  <si>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</si>
  <si>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</si>
  <si>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</si>
  <si>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</si>
  <si>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</si>
  <si>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</si>
  <si>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</si>
  <si>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</si>
  <si>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</si>
  <si>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</si>
  <si>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</si>
  <si>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</si>
  <si>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</si>
  <si>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</si>
  <si>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</si>
  <si>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</si>
  <si>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</si>
  <si>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</si>
  <si>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</si>
  <si>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</si>
  <si>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</si>
  <si>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</si>
  <si>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</si>
  <si>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</si>
  <si>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</si>
  <si>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</si>
  <si>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</si>
  <si>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</si>
  <si>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</si>
  <si>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</si>
  <si>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</si>
  <si>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</si>
  <si>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</si>
  <si>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</si>
  <si>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</si>
  <si>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</si>
  <si>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</si>
  <si>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</si>
  <si>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</si>
  <si>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</si>
  <si>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</si>
  <si>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</si>
  <si>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</si>
  <si>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</si>
  <si>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</si>
  <si>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</si>
  <si>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</si>
  <si>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</si>
  <si>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</si>
  <si>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</si>
  <si>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</si>
  <si>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</si>
  <si>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</si>
  <si>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</si>
  <si>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</si>
  <si>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</si>
  <si>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</si>
  <si>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</si>
  <si>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</si>
  <si>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</si>
  <si>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</si>
  <si>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</si>
  <si>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</si>
  <si>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</si>
  <si>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</si>
  <si>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</si>
  <si>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</si>
  <si>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</si>
  <si>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</si>
  <si>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</si>
  <si>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</si>
  <si>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</si>
  <si>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</si>
  <si>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</si>
  <si>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</si>
  <si>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</si>
  <si>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</si>
  <si>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</si>
  <si>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</si>
  <si>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</si>
  <si>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</si>
  <si>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</si>
  <si>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</si>
  <si>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</si>
  <si>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</si>
  <si>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</si>
  <si>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</si>
  <si>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</si>
  <si>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</si>
  <si>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</si>
  <si>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</si>
  <si>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</si>
  <si>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</si>
  <si>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</si>
  <si>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</si>
  <si>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</si>
  <si>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</si>
  <si>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</si>
  <si>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</si>
  <si>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</si>
  <si>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</si>
  <si>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</si>
  <si>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</si>
  <si>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</si>
  <si>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</si>
  <si>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</si>
  <si>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</si>
  <si>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</si>
  <si>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</si>
  <si>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</si>
  <si>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</si>
  <si>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</si>
  <si>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</si>
  <si>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</si>
  <si>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</si>
  <si>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</si>
  <si>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</si>
  <si>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</si>
  <si>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</si>
  <si>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</si>
  <si>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</si>
  <si>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</si>
  <si>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</si>
  <si>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</si>
  <si>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</si>
  <si>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</si>
  <si>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</si>
  <si>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</si>
  <si>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</si>
  <si>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</si>
  <si>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</si>
  <si>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</si>
  <si>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</si>
  <si>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</si>
  <si>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</si>
  <si>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</si>
  <si>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</si>
  <si>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</si>
  <si>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</si>
  <si>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</si>
  <si>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</si>
  <si>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</si>
  <si>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</si>
  <si>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</si>
  <si>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</si>
  <si>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</si>
  <si>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</si>
  <si>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</si>
  <si>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</si>
  <si>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</si>
  <si>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</si>
  <si>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</si>
  <si>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</si>
  <si>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</si>
  <si>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</si>
  <si>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</si>
  <si>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</si>
  <si>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</si>
  <si>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</si>
  <si>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</si>
  <si>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</si>
  <si>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</si>
  <si>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</si>
  <si>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</si>
  <si>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</si>
  <si>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</si>
  <si>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</si>
  <si>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</si>
  <si>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</si>
  <si>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</si>
  <si>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</si>
  <si>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</si>
  <si>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</si>
  <si>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</si>
  <si>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</si>
  <si>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</si>
  <si>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</si>
  <si>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</si>
  <si>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</si>
  <si>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</si>
  <si>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</si>
  <si>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</si>
  <si>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</si>
  <si>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</si>
  <si>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</si>
  <si>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</si>
  <si>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</si>
  <si>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</si>
  <si>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</si>
  <si>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</si>
  <si>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</si>
  <si>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</si>
  <si>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</si>
  <si>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</si>
  <si>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</si>
  <si>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</si>
  <si>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</si>
  <si>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</si>
  <si>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</si>
  <si>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</si>
  <si>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</si>
  <si>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</si>
  <si>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</si>
  <si>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</si>
  <si>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</si>
  <si>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</si>
  <si>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</si>
  <si>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</si>
  <si>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</si>
  <si>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</si>
  <si>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</si>
  <si>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</si>
  <si>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</si>
  <si>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</si>
  <si>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</si>
  <si>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</si>
  <si>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</si>
  <si>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</si>
  <si>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</si>
  <si>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</si>
  <si>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</si>
  <si>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</si>
  <si>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</si>
  <si>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</si>
  <si>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</si>
  <si>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</si>
  <si>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</si>
  <si>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</si>
  <si>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</si>
  <si>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</si>
  <si>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</si>
  <si>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</si>
  <si>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</si>
  <si>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</si>
  <si>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</si>
  <si>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</si>
  <si>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</si>
  <si>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</si>
  <si>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</si>
  <si>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</si>
  <si>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</si>
  <si>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</si>
  <si>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</si>
  <si>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</si>
  <si>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</si>
  <si>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</si>
  <si>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</si>
  <si>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</si>
  <si>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</si>
  <si>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</si>
  <si>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</si>
  <si>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</si>
  <si>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</si>
  <si>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</si>
  <si>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</si>
  <si>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</si>
  <si>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</si>
  <si>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</si>
  <si>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</si>
  <si>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</si>
  <si>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</si>
  <si>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</si>
  <si>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</si>
  <si>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</si>
  <si>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</si>
  <si>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</si>
  <si>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</si>
  <si>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</si>
  <si>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</si>
  <si>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</si>
  <si>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</si>
  <si>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</si>
  <si>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</si>
  <si>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</si>
  <si>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</si>
  <si>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</si>
  <si>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</si>
  <si>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</si>
  <si>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</si>
  <si>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</si>
  <si>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</si>
  <si>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</si>
  <si>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</si>
  <si>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</si>
  <si>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</si>
  <si>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</si>
  <si>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</si>
  <si>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</si>
  <si>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</si>
  <si>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</si>
  <si>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</si>
  <si>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</si>
  <si>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</si>
  <si>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</si>
  <si>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</si>
  <si>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</si>
  <si>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</si>
  <si>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</si>
  <si>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</si>
  <si>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</si>
  <si>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</si>
  <si>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</si>
  <si>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</si>
  <si>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</si>
  <si>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</si>
  <si>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</si>
  <si>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</si>
  <si>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</si>
  <si>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</si>
  <si>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</si>
  <si>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</si>
  <si>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</si>
  <si>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</si>
  <si>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</si>
  <si>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</si>
  <si>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</si>
  <si>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</si>
  <si>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</si>
  <si>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</si>
  <si>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</si>
  <si>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</si>
  <si>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</si>
  <si>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</si>
  <si>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</si>
  <si>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</si>
  <si>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</si>
  <si>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</si>
  <si>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</si>
  <si>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</si>
  <si>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</si>
  <si>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</si>
  <si>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</si>
  <si>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</si>
  <si>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</si>
  <si>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</si>
  <si>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</si>
  <si>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</si>
  <si>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</si>
  <si>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</si>
  <si>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</si>
  <si>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</si>
  <si>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</si>
  <si>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</si>
  <si>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</si>
  <si>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</si>
  <si>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</si>
  <si>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</si>
  <si>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</si>
  <si>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</si>
  <si>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</si>
  <si>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</si>
  <si>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</si>
  <si>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</si>
  <si>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</si>
  <si>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</si>
  <si>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</si>
  <si>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</si>
  <si>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</si>
  <si>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</si>
  <si>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</si>
  <si>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</si>
  <si>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</si>
  <si>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</si>
  <si>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</si>
  <si>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</si>
  <si>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</si>
  <si>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</si>
  <si>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</si>
  <si>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</si>
  <si>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</si>
  <si>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</si>
  <si>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</si>
  <si>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</si>
  <si>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</si>
  <si>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</si>
  <si>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</si>
  <si>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</si>
  <si>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</si>
  <si>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</si>
  <si>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</si>
  <si>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</si>
  <si>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</si>
  <si>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</si>
  <si>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</si>
  <si>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</si>
  <si>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</si>
  <si>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</si>
  <si>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</si>
  <si>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</si>
  <si>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</si>
  <si>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</si>
  <si>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</si>
  <si>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</si>
  <si>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</si>
  <si>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</si>
  <si>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</si>
  <si>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</si>
  <si>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</si>
  <si>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</si>
  <si>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</si>
  <si>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</si>
  <si>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</si>
  <si>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</si>
  <si>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</si>
  <si>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</si>
  <si>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</si>
  <si>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</si>
  <si>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</si>
  <si>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</si>
  <si>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</si>
  <si>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</si>
  <si>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</si>
  <si>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</si>
  <si>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</si>
  <si>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</si>
  <si>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</si>
  <si>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</si>
  <si>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</si>
  <si>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</si>
  <si>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</si>
  <si>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</si>
  <si>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</si>
  <si>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</si>
  <si>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</si>
  <si>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</si>
  <si>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</si>
  <si>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</si>
  <si>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</si>
  <si>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</si>
  <si>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</si>
  <si>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</si>
  <si>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</si>
  <si>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</si>
  <si>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</si>
  <si>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</si>
  <si>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</si>
  <si>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</si>
  <si>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</si>
  <si>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</si>
  <si>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</si>
  <si>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</si>
  <si>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</si>
  <si>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</si>
  <si>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</si>
  <si>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</si>
  <si>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</si>
  <si>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</si>
  <si>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</si>
  <si>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</si>
  <si>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</si>
  <si>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</si>
  <si>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</si>
  <si>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</si>
  <si>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</si>
  <si>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</si>
  <si>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</si>
  <si>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</si>
  <si>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</si>
  <si>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</si>
  <si>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</si>
  <si>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</si>
  <si>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</si>
  <si>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</si>
  <si>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</si>
  <si>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</si>
  <si>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</si>
  <si>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</si>
  <si>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</si>
  <si>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</si>
  <si>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</si>
  <si>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</si>
  <si>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</si>
  <si>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</si>
  <si>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</si>
  <si>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</si>
  <si>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</si>
  <si>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</si>
  <si>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</si>
  <si>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</si>
  <si>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</si>
  <si>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</si>
  <si>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</si>
  <si>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</si>
  <si>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</si>
  <si>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</si>
  <si>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</si>
  <si>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</si>
  <si>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</si>
  <si>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</si>
  <si>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</si>
  <si>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</si>
  <si>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</si>
  <si>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</si>
  <si>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</si>
  <si>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</si>
  <si>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</si>
  <si>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</si>
  <si>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</si>
  <si>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</si>
  <si>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</si>
  <si>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</si>
  <si>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</si>
  <si>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</si>
  <si>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</si>
  <si>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</si>
  <si>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</si>
  <si>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</si>
  <si>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</si>
  <si>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</si>
  <si>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</si>
  <si>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</si>
  <si>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</si>
  <si>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</si>
  <si>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</si>
  <si>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</si>
  <si>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</si>
  <si>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</si>
  <si>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</si>
  <si>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</si>
  <si>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</si>
  <si>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</si>
  <si>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</si>
  <si>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</si>
  <si>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</si>
  <si>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</si>
  <si>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</si>
  <si>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</si>
  <si>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</si>
  <si>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</si>
  <si>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</si>
  <si>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</si>
  <si>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</si>
  <si>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</si>
  <si>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</si>
  <si>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</si>
  <si>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</si>
  <si>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</si>
  <si>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</si>
  <si>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</si>
  <si>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</si>
  <si>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</si>
  <si>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</si>
  <si>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</si>
  <si>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</si>
  <si>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</si>
  <si>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</si>
  <si>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</si>
  <si>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</si>
  <si>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</si>
  <si>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</si>
  <si>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</si>
  <si>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</si>
  <si>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</si>
  <si>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</si>
  <si>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</si>
  <si>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</si>
  <si>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</si>
  <si>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</si>
  <si>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</si>
  <si>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</si>
  <si>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</si>
  <si>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</si>
  <si>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</si>
  <si>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</si>
  <si>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</si>
  <si>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</si>
  <si>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</si>
  <si>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</si>
  <si>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</si>
  <si>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</si>
  <si>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</si>
  <si>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</si>
  <si>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</si>
  <si>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</si>
  <si>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</si>
  <si>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</si>
  <si>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</si>
  <si>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</si>
  <si>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</si>
  <si>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</si>
  <si>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</si>
  <si>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</si>
  <si>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</si>
  <si>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</si>
  <si>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</si>
  <si>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</si>
  <si>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</si>
  <si>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</si>
  <si>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</si>
  <si>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</si>
  <si>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</si>
  <si>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</si>
  <si>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</si>
  <si>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</si>
  <si>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</si>
  <si>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</si>
  <si>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</si>
  <si>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</si>
  <si>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</si>
  <si>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</si>
  <si>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</si>
  <si>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</si>
  <si>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</si>
  <si>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</si>
  <si>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</si>
  <si>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</si>
  <si>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</si>
  <si>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</si>
  <si>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</si>
  <si>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</si>
  <si>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</si>
  <si>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</si>
  <si>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</si>
  <si>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</si>
  <si>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</si>
  <si>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</si>
  <si>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</si>
  <si>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</si>
  <si>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</si>
  <si>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</si>
  <si>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</si>
  <si>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</si>
  <si>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</si>
  <si>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</si>
  <si>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</si>
  <si>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</si>
  <si>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</si>
  <si>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</si>
  <si>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</si>
  <si>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</si>
  <si>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</si>
  <si>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</si>
  <si>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</si>
  <si>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</si>
  <si>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</si>
  <si>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</si>
  <si>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</si>
  <si>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</si>
  <si>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</si>
  <si>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</si>
  <si>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</si>
  <si>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</si>
  <si>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</si>
  <si>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</si>
  <si>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</si>
  <si>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</si>
  <si>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</si>
  <si>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</si>
  <si>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</si>
  <si>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</si>
  <si>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</si>
  <si>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</si>
  <si>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</si>
  <si>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</si>
  <si>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</si>
  <si>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</si>
  <si>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</si>
  <si>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</si>
  <si>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</si>
  <si>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</si>
  <si>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</si>
  <si>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</si>
  <si>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</si>
  <si>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</si>
  <si>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</si>
  <si>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</si>
  <si>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</si>
  <si>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</si>
  <si>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</si>
  <si>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</si>
  <si>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</si>
  <si>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</si>
  <si>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</si>
  <si>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</si>
  <si>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</si>
  <si>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</si>
  <si>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</si>
  <si>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</si>
  <si>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</si>
  <si>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</si>
  <si>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</si>
  <si>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</si>
  <si>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</si>
  <si>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</si>
  <si>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</si>
  <si>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</si>
  <si>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</si>
  <si>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</si>
  <si>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</si>
  <si>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</si>
  <si>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</si>
  <si>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</si>
  <si>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</si>
  <si>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</si>
  <si>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</si>
  <si>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</si>
  <si>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</si>
  <si>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</si>
  <si>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</si>
  <si>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</si>
  <si>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</si>
  <si>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</si>
  <si>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</si>
  <si>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</si>
  <si>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</si>
  <si>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</si>
  <si>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</si>
  <si>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</si>
  <si>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</si>
  <si>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</si>
  <si>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</si>
  <si>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</si>
  <si>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</si>
  <si>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</si>
  <si>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</si>
  <si>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</si>
  <si>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</si>
  <si>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</si>
  <si>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</si>
  <si>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</si>
  <si>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</si>
  <si>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</si>
  <si>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</si>
  <si>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</si>
  <si>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</si>
  <si>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</si>
  <si>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</si>
  <si>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</si>
  <si>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</si>
  <si>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</si>
  <si>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</si>
  <si>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</si>
  <si>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</si>
  <si>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</si>
  <si>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</si>
  <si>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</si>
  <si>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</si>
  <si>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</si>
  <si>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</si>
  <si>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</si>
  <si>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</si>
  <si>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</si>
  <si>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</si>
  <si>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</si>
  <si>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</si>
  <si>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</si>
  <si>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</si>
  <si>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</si>
  <si>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</si>
  <si>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</si>
  <si>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</si>
  <si>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</si>
  <si>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</si>
  <si>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</si>
  <si>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</si>
  <si>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</si>
  <si>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</si>
  <si>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</si>
  <si>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</si>
  <si>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</si>
  <si>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</si>
  <si>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</si>
  <si>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</si>
  <si>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</si>
  <si>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</si>
  <si>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</si>
  <si>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</si>
  <si>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</si>
  <si>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</si>
  <si>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</si>
  <si>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</si>
  <si>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</si>
  <si>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</si>
  <si>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</si>
  <si>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</si>
  <si>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</si>
  <si>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</si>
  <si>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</si>
  <si>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</si>
  <si>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</si>
  <si>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</si>
  <si>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</si>
  <si>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</si>
  <si>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</si>
  <si>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</si>
  <si>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</si>
  <si>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</si>
  <si>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</si>
  <si>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</si>
  <si>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</si>
  <si>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</si>
  <si>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</si>
  <si>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</si>
  <si>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</si>
  <si>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</si>
  <si>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</si>
  <si>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</si>
  <si>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</si>
  <si>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</si>
  <si>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</si>
  <si>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</si>
  <si>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</si>
  <si>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</si>
  <si>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</si>
  <si>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</si>
  <si>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</si>
  <si>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</si>
  <si>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</si>
  <si>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</si>
  <si>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</si>
  <si>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</si>
  <si>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</si>
  <si>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</si>
  <si>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</si>
  <si>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</si>
  <si>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</si>
  <si>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</si>
  <si>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</si>
  <si>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</si>
  <si>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</si>
  <si>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</si>
  <si>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</si>
  <si>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</si>
  <si>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</si>
  <si>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</si>
  <si>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</si>
  <si>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</si>
  <si>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</si>
  <si>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</si>
  <si>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</si>
  <si>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</si>
  <si>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</si>
  <si>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</si>
  <si>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</si>
  <si>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</si>
  <si>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</si>
  <si>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</si>
  <si>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</si>
  <si>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</si>
  <si>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</si>
  <si>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</si>
  <si>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</si>
  <si>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</si>
  <si>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</si>
  <si>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</si>
  <si>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</si>
  <si>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</si>
  <si>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</si>
  <si>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</si>
  <si>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</si>
  <si>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</si>
  <si>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</si>
  <si>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</si>
  <si>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</si>
  <si>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</si>
  <si>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</si>
  <si>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</si>
  <si>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</si>
  <si>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</si>
  <si>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</si>
  <si>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</si>
  <si>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</si>
  <si>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</si>
  <si>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</si>
  <si>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</si>
  <si>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</si>
  <si>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</si>
  <si>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</si>
  <si>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</si>
  <si>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</si>
  <si>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</si>
  <si>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</si>
  <si>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</si>
  <si>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</si>
  <si>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</si>
  <si>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</si>
  <si>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</si>
  <si>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</si>
  <si>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</si>
  <si>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</si>
  <si>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</si>
  <si>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</si>
  <si>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</si>
  <si>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</si>
  <si>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</si>
  <si>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</si>
  <si>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</si>
  <si>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</si>
  <si>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</si>
  <si>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</si>
  <si>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</si>
  <si>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</si>
  <si>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</si>
  <si>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</si>
  <si>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</si>
  <si>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</si>
  <si>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</si>
  <si>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</si>
  <si>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</si>
  <si>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</si>
  <si>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</si>
  <si>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</si>
  <si>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</si>
  <si>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</si>
  <si>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</si>
  <si>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</si>
  <si>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</si>
  <si>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</si>
  <si>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</si>
  <si>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</si>
  <si>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</si>
  <si>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</si>
  <si>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</si>
  <si>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</si>
  <si>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</si>
  <si>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</si>
  <si>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</si>
  <si>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</si>
  <si>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</si>
  <si>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</si>
  <si>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</si>
  <si>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</si>
  <si>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</si>
  <si>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</si>
  <si>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</si>
  <si>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</si>
  <si>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</si>
  <si>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</si>
  <si>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</si>
  <si>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</si>
  <si>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</si>
  <si>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</si>
  <si>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</si>
  <si>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</si>
  <si>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</si>
  <si>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</si>
  <si>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</si>
  <si>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</si>
  <si>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</si>
  <si>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</si>
  <si>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</si>
  <si>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</si>
  <si>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</si>
  <si>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</si>
  <si>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</si>
  <si>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</si>
  <si>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</si>
  <si>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</si>
  <si>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</si>
  <si>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</si>
  <si>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</si>
  <si>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</si>
  <si>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</si>
  <si>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</si>
  <si>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</si>
  <si>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</si>
  <si>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</si>
  <si>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</si>
  <si>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</si>
  <si>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</si>
  <si>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</si>
  <si>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</si>
  <si>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</si>
  <si>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</si>
  <si>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</si>
  <si>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</si>
  <si>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</si>
  <si>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</si>
  <si>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</si>
  <si>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</si>
  <si>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</si>
  <si>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</si>
  <si>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</si>
  <si>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</si>
  <si>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</si>
  <si>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</si>
  <si>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</si>
  <si>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</si>
  <si>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</si>
  <si>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</si>
  <si>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</si>
  <si>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</si>
  <si>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</si>
  <si>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</si>
  <si>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</si>
  <si>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</si>
  <si>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</si>
  <si>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</si>
  <si>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</si>
  <si>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</si>
  <si>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</si>
  <si>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</si>
  <si>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</si>
  <si>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</si>
  <si>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</si>
  <si>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</si>
  <si>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</si>
  <si>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</si>
  <si>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</si>
  <si>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</si>
  <si>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</si>
  <si>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</si>
  <si>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</si>
  <si>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</si>
  <si>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</si>
  <si>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</si>
  <si>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</si>
  <si>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</si>
  <si>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</si>
  <si>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</si>
  <si>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</si>
  <si>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</si>
  <si>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</si>
  <si>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</si>
  <si>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</si>
  <si>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</si>
  <si>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</si>
  <si>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</si>
  <si>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</si>
  <si>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</si>
  <si>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</si>
  <si>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</si>
  <si>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</si>
  <si>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</si>
  <si>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</si>
  <si>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</si>
  <si>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</si>
  <si>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</si>
  <si>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</si>
  <si>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</si>
  <si>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</si>
  <si>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</si>
  <si>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</si>
  <si>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</si>
  <si>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</si>
  <si>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</si>
  <si>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</si>
  <si>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</si>
  <si>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</si>
  <si>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</si>
  <si>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</si>
  <si>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</si>
  <si>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</si>
  <si>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</si>
  <si>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</si>
  <si>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</si>
  <si>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</si>
  <si>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</si>
  <si>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</si>
  <si>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</si>
  <si>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</si>
  <si>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</si>
  <si>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</si>
  <si>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</si>
  <si>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</si>
  <si>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</si>
  <si>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</si>
  <si>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</si>
  <si>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</si>
  <si>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</si>
  <si>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</si>
  <si>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</si>
  <si>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</si>
  <si>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</si>
  <si>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</si>
  <si>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</si>
  <si>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</si>
  <si>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</si>
  <si>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</si>
  <si>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</si>
  <si>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</si>
  <si>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</si>
  <si>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</si>
  <si>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</si>
  <si>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</si>
  <si>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</si>
  <si>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</si>
  <si>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</si>
  <si>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</si>
  <si>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</si>
  <si>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</si>
  <si>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</si>
  <si>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</si>
  <si>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</si>
  <si>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</si>
  <si>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</si>
  <si>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</si>
  <si>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</si>
  <si>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</si>
  <si>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</si>
  <si>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</si>
  <si>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</si>
  <si>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</si>
  <si>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</si>
  <si>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</si>
  <si>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</si>
  <si>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</si>
  <si>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</si>
  <si>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</si>
  <si>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</si>
  <si>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</si>
  <si>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</si>
  <si>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</si>
  <si>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</si>
  <si>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</si>
  <si>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</si>
  <si>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</si>
  <si>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</si>
  <si>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</si>
  <si>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</si>
  <si>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</si>
  <si>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</si>
  <si>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</si>
  <si>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</si>
  <si>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</si>
  <si>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</si>
  <si>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</si>
  <si>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</si>
  <si>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</si>
  <si>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</si>
  <si>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</si>
  <si>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</si>
  <si>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</si>
  <si>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</si>
  <si>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</si>
  <si>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</si>
  <si>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</si>
  <si>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</si>
  <si>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</si>
  <si>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</si>
  <si>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</si>
  <si>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</si>
  <si>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</si>
  <si>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</si>
  <si>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</si>
  <si>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</si>
  <si>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</si>
  <si>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</si>
  <si>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</si>
  <si>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</si>
  <si>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</si>
  <si>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</si>
  <si>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</si>
  <si>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</si>
  <si>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</si>
  <si>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</si>
  <si>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</si>
  <si>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</si>
  <si>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</si>
  <si>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</si>
  <si>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</si>
  <si>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</si>
  <si>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</si>
  <si>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</si>
  <si>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</si>
  <si>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</si>
  <si>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</si>
  <si>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</si>
  <si>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</si>
  <si>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</si>
  <si>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</si>
  <si>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</si>
  <si>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</si>
  <si>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</si>
  <si>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</si>
  <si>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</si>
  <si>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</si>
  <si>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</si>
  <si>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</si>
  <si>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</si>
  <si>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</si>
  <si>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</si>
  <si>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</si>
  <si>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</si>
  <si>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</si>
  <si>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</si>
  <si>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</si>
  <si>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</si>
  <si>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</si>
  <si>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</si>
  <si>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</si>
  <si>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</si>
  <si>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</si>
  <si>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</si>
  <si>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</si>
  <si>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</si>
  <si>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</si>
  <si>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</si>
  <si>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</si>
  <si>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</si>
  <si>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</si>
  <si>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</si>
  <si>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</si>
  <si>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</si>
  <si>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</si>
  <si>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</si>
  <si>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</si>
  <si>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</si>
  <si>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</si>
  <si>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</si>
  <si>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</si>
  <si>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</si>
  <si>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</si>
  <si>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</si>
  <si>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</si>
  <si>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</si>
  <si>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</si>
  <si>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</si>
  <si>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</si>
  <si>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</si>
  <si>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</si>
  <si>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</si>
  <si>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</si>
  <si>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</si>
  <si>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</si>
  <si>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</si>
  <si>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</si>
  <si>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</si>
  <si>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</si>
  <si>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</si>
  <si>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</si>
  <si>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</si>
  <si>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</si>
  <si>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</si>
  <si>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</si>
  <si>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</si>
  <si>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</si>
  <si>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</si>
  <si>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</si>
  <si>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</si>
  <si>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</si>
  <si>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</si>
  <si>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</si>
  <si>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</si>
  <si>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</si>
  <si>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</si>
  <si>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</si>
  <si>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</si>
  <si>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</si>
  <si>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</si>
  <si>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</si>
  <si>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</si>
  <si>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</si>
  <si>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</si>
  <si>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</si>
  <si>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</si>
  <si>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</si>
  <si>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</si>
  <si>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</si>
  <si>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</si>
  <si>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</si>
  <si>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</si>
  <si>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</si>
  <si>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</si>
  <si>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</si>
  <si>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</si>
  <si>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</si>
  <si>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</si>
  <si>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</si>
  <si>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</si>
  <si>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</si>
  <si>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</si>
  <si>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</si>
  <si>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</si>
  <si>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</si>
  <si>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</si>
  <si>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</si>
  <si>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</si>
  <si>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</si>
  <si>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</si>
  <si>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</si>
  <si>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</si>
  <si>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</si>
  <si>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</si>
  <si>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</si>
  <si>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</si>
  <si>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</si>
  <si>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</si>
  <si>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</si>
  <si>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</si>
  <si>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</si>
  <si>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</si>
  <si>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</si>
  <si>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</si>
  <si>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</si>
  <si>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</si>
  <si>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</si>
  <si>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</si>
  <si>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</si>
  <si>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</si>
  <si>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</si>
  <si>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</si>
  <si>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</si>
  <si>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</si>
  <si>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</si>
  <si>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</si>
  <si>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</si>
  <si>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</si>
  <si>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</si>
  <si>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</si>
  <si>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</si>
  <si>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</si>
  <si>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</si>
  <si>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</si>
  <si>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</si>
  <si>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</si>
  <si>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</si>
  <si>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</si>
  <si>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</si>
  <si>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</si>
  <si>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</si>
  <si>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</si>
  <si>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</si>
  <si>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</si>
  <si>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</si>
  <si>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</si>
  <si>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</si>
  <si>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</si>
  <si>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</si>
  <si>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</si>
  <si>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</si>
  <si>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</si>
  <si>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</si>
  <si>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</si>
  <si>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</si>
  <si>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</si>
  <si>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</si>
  <si>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</si>
  <si>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</si>
  <si>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</si>
  <si>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</si>
  <si>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</si>
  <si>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</si>
  <si>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</si>
  <si>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</si>
  <si>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</si>
  <si>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</si>
  <si>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</si>
  <si>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</si>
  <si>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</si>
  <si>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</si>
  <si>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</si>
  <si>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</si>
  <si>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</si>
  <si>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</si>
  <si>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</si>
  <si>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</si>
  <si>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</si>
  <si>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</si>
  <si>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</si>
  <si>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</si>
  <si>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</si>
  <si>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</si>
  <si>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</si>
  <si>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</si>
  <si>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</si>
  <si>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</si>
  <si>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</si>
  <si>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</si>
  <si>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</si>
  <si>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</si>
  <si>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</si>
  <si>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</si>
  <si>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</si>
  <si>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</si>
  <si>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</si>
  <si>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</si>
  <si>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</si>
  <si>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</si>
  <si>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</si>
  <si>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</si>
  <si>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</si>
  <si>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</si>
  <si>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</si>
  <si>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</si>
  <si>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</si>
  <si>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</si>
  <si>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</si>
  <si>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</si>
  <si>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</si>
  <si>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</si>
  <si>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</si>
  <si>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</si>
  <si>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</si>
  <si>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</si>
  <si>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</si>
  <si>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</si>
  <si>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</si>
  <si>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</si>
  <si>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</si>
  <si>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</si>
  <si>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</si>
  <si>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</si>
  <si>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</si>
  <si>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</si>
  <si>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</si>
  <si>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</si>
  <si>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</si>
  <si>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</si>
  <si>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</si>
  <si>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</si>
  <si>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</si>
  <si>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</si>
  <si>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</si>
  <si>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</si>
  <si>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</si>
  <si>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</si>
  <si>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</si>
  <si>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</si>
  <si>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</si>
  <si>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</si>
  <si>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</si>
  <si>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</si>
  <si>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</si>
  <si>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</si>
  <si>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</si>
  <si>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</si>
  <si>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</si>
  <si>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</si>
  <si>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</si>
  <si>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</si>
  <si>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</si>
  <si>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</si>
  <si>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</si>
  <si>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</si>
  <si>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</si>
  <si>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</si>
  <si>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</si>
  <si>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</si>
  <si>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</si>
  <si>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</si>
  <si>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</si>
  <si>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</si>
  <si>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</si>
  <si>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</si>
  <si>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</si>
  <si>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</si>
  <si>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</si>
  <si>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</si>
  <si>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</si>
  <si>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</si>
  <si>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</si>
  <si>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</si>
  <si>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</si>
  <si>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</si>
  <si>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</si>
  <si>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</si>
  <si>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</si>
  <si>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</si>
  <si>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</si>
  <si>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</si>
  <si>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</si>
  <si>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</si>
  <si>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</si>
  <si>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</si>
  <si>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</si>
  <si>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</si>
  <si>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</si>
  <si>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</si>
  <si>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</si>
  <si>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</si>
  <si>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</si>
  <si>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</si>
  <si>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</si>
  <si>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</si>
  <si>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</si>
  <si>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</si>
  <si>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</si>
  <si>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</si>
  <si>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</si>
  <si>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</si>
  <si>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</si>
  <si>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</si>
  <si>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</si>
  <si>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</si>
  <si>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</si>
  <si>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</si>
  <si>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</si>
  <si>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</si>
  <si>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</si>
  <si>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</si>
  <si>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</si>
  <si>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</si>
  <si>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</si>
  <si>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</si>
  <si>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</si>
  <si>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</si>
  <si>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</si>
  <si>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</si>
  <si>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</si>
  <si>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</si>
  <si>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</si>
  <si>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</si>
  <si>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</si>
  <si>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</si>
  <si>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</si>
  <si>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</si>
  <si>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</si>
  <si>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</si>
  <si>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</si>
  <si>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</si>
  <si>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</si>
  <si>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</si>
  <si>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</si>
  <si>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</si>
  <si>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</si>
  <si>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</si>
  <si>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</si>
  <si>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</si>
  <si>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</si>
  <si>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</si>
  <si>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</si>
  <si>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</si>
  <si>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</si>
  <si>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</si>
  <si>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</si>
  <si>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</si>
  <si>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</si>
  <si>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</si>
  <si>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</si>
  <si>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</si>
  <si>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</si>
  <si>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</si>
  <si>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</si>
  <si>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</si>
  <si>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</si>
  <si>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</si>
  <si>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</si>
  <si>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</si>
  <si>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</si>
  <si>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</si>
  <si>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</si>
  <si>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</si>
  <si>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</si>
  <si>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</si>
  <si>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</si>
  <si>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</si>
  <si>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</si>
  <si>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</si>
  <si>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</si>
  <si>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</si>
  <si>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</si>
  <si>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</si>
  <si>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</si>
  <si>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</si>
  <si>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</si>
  <si>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</si>
  <si>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</si>
  <si>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</si>
  <si>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</si>
  <si>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</si>
  <si>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</si>
  <si>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</si>
  <si>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</si>
  <si>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</si>
  <si>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</si>
  <si>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</si>
  <si>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</si>
  <si>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</si>
  <si>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</si>
  <si>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</si>
  <si>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</si>
  <si>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</si>
  <si>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</si>
  <si>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</si>
  <si>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</si>
  <si>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</si>
  <si>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</si>
  <si>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</si>
  <si>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</si>
  <si>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</si>
  <si>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</si>
  <si>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</si>
  <si>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</si>
  <si>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</si>
  <si>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</si>
  <si>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</si>
  <si>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</si>
  <si>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</si>
  <si>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</si>
  <si>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</si>
  <si>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</si>
  <si>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</si>
  <si>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</si>
  <si>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</si>
  <si>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</si>
  <si>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</si>
  <si>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</si>
  <si>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</si>
  <si>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</si>
  <si>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</si>
  <si>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</si>
  <si>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</si>
  <si>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</si>
  <si>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</si>
  <si>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</si>
  <si>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</si>
  <si>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</si>
  <si>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</si>
  <si>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</si>
  <si>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</si>
  <si>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</si>
  <si>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</si>
  <si>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</si>
  <si>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</si>
  <si>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</si>
  <si>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</si>
  <si>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</si>
  <si>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</si>
  <si>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</si>
  <si>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</si>
  <si>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</si>
  <si>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</si>
  <si>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</si>
  <si>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</si>
  <si>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</si>
  <si>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</si>
  <si>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</si>
  <si>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</si>
  <si>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</si>
  <si>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</si>
  <si>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</si>
  <si>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</si>
  <si>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</si>
  <si>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</si>
  <si>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</si>
  <si>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</si>
  <si>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</si>
  <si>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</si>
  <si>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</si>
  <si>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</si>
  <si>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</si>
  <si>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</si>
  <si>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</si>
  <si>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</si>
  <si>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</si>
  <si>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</si>
  <si>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</si>
  <si>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</si>
  <si>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</si>
  <si>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</si>
  <si>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</si>
  <si>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</si>
  <si>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</si>
  <si>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</si>
  <si>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</si>
  <si>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</si>
  <si>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</si>
  <si>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</si>
  <si>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</si>
  <si>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</si>
  <si>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</si>
  <si>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</si>
  <si>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</si>
  <si>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</si>
  <si>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</si>
  <si>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</si>
  <si>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</si>
  <si>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</si>
  <si>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</si>
  <si>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</si>
  <si>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</si>
  <si>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</si>
  <si>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</si>
  <si>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</si>
  <si>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</si>
  <si>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</si>
  <si>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</si>
  <si>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</si>
  <si>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</si>
  <si>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</si>
  <si>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</si>
  <si>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</si>
  <si>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</si>
  <si>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</si>
  <si>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</si>
  <si>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</si>
  <si>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</si>
  <si>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</si>
  <si>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</si>
  <si>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</si>
  <si>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</si>
  <si>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</si>
  <si>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</si>
  <si>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</si>
  <si>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</si>
  <si>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</si>
  <si>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</si>
  <si>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</si>
  <si>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</si>
  <si>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</si>
  <si>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</si>
  <si>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</si>
  <si>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</si>
  <si>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</si>
  <si>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</si>
  <si>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</si>
  <si>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</si>
  <si>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</si>
  <si>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</si>
  <si>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</si>
  <si>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</si>
  <si>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</si>
  <si>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</si>
  <si>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</si>
  <si>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</si>
  <si>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</si>
  <si>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</si>
  <si>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</si>
  <si>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</si>
  <si>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</si>
  <si>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</si>
  <si>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</si>
  <si>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</si>
  <si>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</si>
  <si>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</si>
  <si>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</si>
  <si>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</si>
  <si>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</si>
  <si>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</si>
  <si>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</si>
  <si>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</si>
  <si>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</si>
  <si>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</si>
  <si>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</si>
  <si>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</si>
  <si>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</si>
  <si>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</si>
  <si>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</si>
  <si>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</si>
  <si>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</si>
  <si>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</si>
  <si>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</si>
  <si>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</si>
  <si>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</si>
  <si>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</si>
  <si>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</si>
  <si>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</si>
  <si>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</si>
  <si>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</si>
  <si>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</si>
  <si>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</si>
  <si>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</si>
  <si>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</si>
  <si>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</si>
  <si>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</si>
  <si>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</si>
  <si>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</si>
  <si>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</si>
  <si>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</si>
  <si>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</si>
  <si>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</si>
  <si>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</si>
  <si>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</si>
  <si>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</si>
  <si>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</si>
  <si>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</si>
  <si>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</si>
  <si>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</si>
  <si>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</si>
  <si>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</si>
  <si>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</si>
  <si>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</si>
  <si>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</si>
  <si>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</si>
  <si>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</si>
  <si>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</si>
  <si>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</si>
  <si>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</si>
  <si>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</si>
  <si>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</si>
  <si>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</si>
  <si>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</si>
  <si>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</si>
  <si>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</si>
  <si>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</si>
  <si>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</si>
  <si>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</si>
  <si>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</si>
  <si>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</si>
  <si>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</si>
  <si>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</si>
  <si>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</si>
  <si>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</si>
  <si>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</si>
  <si>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</si>
  <si>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</si>
  <si>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</si>
  <si>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</si>
  <si>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</si>
  <si>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</si>
  <si>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</si>
  <si>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</si>
  <si>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</si>
  <si>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</si>
  <si>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</si>
  <si>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</si>
  <si>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</si>
  <si>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</si>
  <si>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</si>
  <si>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</si>
  <si>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</si>
  <si>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</si>
  <si>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</si>
  <si>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</si>
  <si>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</si>
  <si>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</si>
  <si>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</si>
  <si>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</si>
  <si>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</si>
  <si>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</si>
  <si>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</si>
  <si>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</si>
  <si>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</si>
  <si>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</si>
  <si>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</si>
  <si>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</si>
  <si>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</si>
  <si>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</si>
  <si>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</si>
  <si>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</si>
  <si>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</si>
  <si>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</si>
  <si>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</si>
  <si>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</si>
  <si>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</si>
  <si>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</si>
  <si>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</si>
  <si>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</si>
  <si>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</si>
  <si>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</si>
  <si>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</si>
  <si>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</si>
  <si>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</si>
  <si>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</si>
  <si>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</si>
  <si>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</si>
  <si>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</si>
  <si>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</si>
  <si>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</si>
  <si>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</si>
  <si>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</si>
  <si>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</si>
  <si>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</si>
  <si>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</si>
  <si>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</si>
  <si>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</si>
  <si>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</si>
  <si>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</si>
  <si>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</si>
  <si>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</si>
  <si>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</si>
  <si>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</si>
  <si>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</si>
  <si>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</si>
  <si>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</si>
  <si>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</si>
  <si>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</si>
  <si>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</si>
  <si>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</si>
  <si>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</si>
  <si>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</si>
  <si>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</si>
  <si>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</si>
  <si>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</si>
  <si>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</si>
  <si>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</si>
  <si>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</si>
  <si>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</si>
  <si>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</si>
  <si>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</si>
  <si>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</si>
  <si>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</si>
  <si>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</si>
  <si>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</si>
  <si>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</si>
  <si>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</si>
  <si>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</si>
  <si>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</si>
  <si>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</si>
  <si>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</si>
  <si>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</si>
  <si>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</si>
  <si>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</si>
  <si>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</si>
  <si>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</si>
  <si>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</si>
  <si>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</si>
  <si>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</si>
  <si>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</si>
  <si>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</si>
  <si>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</si>
  <si>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</si>
  <si>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</si>
  <si>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</si>
  <si>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</si>
  <si>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</si>
  <si>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</si>
  <si>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</si>
  <si>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</si>
  <si>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</si>
  <si>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</si>
  <si>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</si>
  <si>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</si>
  <si>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</si>
  <si>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</si>
  <si>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</si>
  <si>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</si>
  <si>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</si>
  <si>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</si>
  <si>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</si>
  <si>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</si>
  <si>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</si>
  <si>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</si>
  <si>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</si>
  <si>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</si>
  <si>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</si>
  <si>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</si>
  <si>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</si>
  <si>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</si>
  <si>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</si>
  <si>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</si>
  <si>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</si>
  <si>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</si>
  <si>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</si>
  <si>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</si>
  <si>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</si>
  <si>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</si>
  <si>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</si>
  <si>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</si>
  <si>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</si>
  <si>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</si>
  <si>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</si>
  <si>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</si>
  <si>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</si>
  <si>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</si>
  <si>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</si>
  <si>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</si>
  <si>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</si>
  <si>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</si>
  <si>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</si>
  <si>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</si>
  <si>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</si>
  <si>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</si>
  <si>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</si>
  <si>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</si>
  <si>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</si>
  <si>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</si>
  <si>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</si>
  <si>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</si>
  <si>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</si>
  <si>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</si>
  <si>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</si>
  <si>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</si>
  <si>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</si>
  <si>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</si>
  <si>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</si>
  <si>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</si>
  <si>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</si>
  <si>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</si>
  <si>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</si>
  <si>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</si>
  <si>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</si>
  <si>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</si>
  <si>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</si>
  <si>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</si>
  <si>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</si>
  <si>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</si>
  <si>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</si>
  <si>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</si>
  <si>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</si>
  <si>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</si>
  <si>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</si>
  <si>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</si>
  <si>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</si>
  <si>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</si>
  <si>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</si>
  <si>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</si>
  <si>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</si>
  <si>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</si>
  <si>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</si>
  <si>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</si>
  <si>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</si>
  <si>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</si>
  <si>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</si>
  <si>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</si>
  <si>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</si>
  <si>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</si>
  <si>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</si>
  <si>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</si>
  <si>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</si>
  <si>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</si>
  <si>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</si>
  <si>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</si>
  <si>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</si>
  <si>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</si>
  <si>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</si>
  <si>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</si>
  <si>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</si>
  <si>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</si>
  <si>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</si>
  <si>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</si>
  <si>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</si>
  <si>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</si>
  <si>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</si>
  <si>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</si>
  <si>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</si>
  <si>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</si>
  <si>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</si>
  <si>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</si>
  <si>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</si>
  <si>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</si>
  <si>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</si>
  <si>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</si>
  <si>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</si>
  <si>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</si>
  <si>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</si>
  <si>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</si>
  <si>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</si>
  <si>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</si>
  <si>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</si>
  <si>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</si>
  <si>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</si>
  <si>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</si>
  <si>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</si>
  <si>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</si>
  <si>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</si>
  <si>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</si>
  <si>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</si>
  <si>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</si>
  <si>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</si>
  <si>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</si>
  <si>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</si>
  <si>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</si>
  <si>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</si>
  <si>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</si>
  <si>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</si>
  <si>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</si>
  <si>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</si>
  <si>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</si>
  <si>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</si>
  <si>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</si>
  <si>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</si>
  <si>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</si>
  <si>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</si>
  <si>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</si>
  <si>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</si>
  <si>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</si>
  <si>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</si>
  <si>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</si>
  <si>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</si>
  <si>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</si>
  <si>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</si>
  <si>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</si>
  <si>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</si>
  <si>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</si>
  <si>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</si>
  <si>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</si>
  <si>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</si>
  <si>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</si>
  <si>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</si>
  <si>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</si>
  <si>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</si>
  <si>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</si>
  <si>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</si>
  <si>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</si>
  <si>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</si>
  <si>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</si>
  <si>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</si>
  <si>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</si>
  <si>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</si>
  <si>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</si>
  <si>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</si>
  <si>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</si>
  <si>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</si>
  <si>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</si>
  <si>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</si>
  <si>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</si>
  <si>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</si>
  <si>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</si>
  <si>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</si>
  <si>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</si>
  <si>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</si>
  <si>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</si>
  <si>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</si>
  <si>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</si>
  <si>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</si>
  <si>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</si>
  <si>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</si>
  <si>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</si>
  <si>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</si>
  <si>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</si>
  <si>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</si>
  <si>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</si>
  <si>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</si>
  <si>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</si>
  <si>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</si>
  <si>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</si>
  <si>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</si>
  <si>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</si>
  <si>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</si>
  <si>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</si>
  <si>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</si>
  <si>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</si>
  <si>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</si>
  <si>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</si>
  <si>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</si>
  <si>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</si>
  <si>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</si>
  <si>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</si>
  <si>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</si>
  <si>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</si>
  <si>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</si>
  <si>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</si>
  <si>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</si>
  <si>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</si>
  <si>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</si>
  <si>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</si>
  <si>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</si>
  <si>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</si>
  <si>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</si>
  <si>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</si>
  <si>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</si>
  <si>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</si>
  <si>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</si>
  <si>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</si>
  <si>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</si>
  <si>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</si>
  <si>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</si>
  <si>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</si>
  <si>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</si>
  <si>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</si>
  <si>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</si>
  <si>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</si>
  <si>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</si>
  <si>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</si>
  <si>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</si>
  <si>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</si>
  <si>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</si>
  <si>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</si>
  <si>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</si>
  <si>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</si>
  <si>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</si>
  <si>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</si>
  <si>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</si>
  <si>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</si>
  <si>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</si>
  <si>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</si>
  <si>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</si>
  <si>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</si>
  <si>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</si>
  <si>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</si>
  <si>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</si>
  <si>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</si>
  <si>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</si>
  <si>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</si>
  <si>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</si>
  <si>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</si>
  <si>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</si>
  <si>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</si>
  <si>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</si>
  <si>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</si>
  <si>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</si>
  <si>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</si>
  <si>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</si>
  <si>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</si>
  <si>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</si>
  <si>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</si>
  <si>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</si>
  <si>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</si>
  <si>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</si>
  <si>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</si>
  <si>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</si>
  <si>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</si>
  <si>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</si>
  <si>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</si>
  <si>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</si>
  <si>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</si>
  <si>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</si>
  <si>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</si>
  <si>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</si>
  <si>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</si>
  <si>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</si>
  <si>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</si>
  <si>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</si>
  <si>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</si>
  <si>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</si>
  <si>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</si>
  <si>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</si>
  <si>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</si>
  <si>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</si>
  <si>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</si>
  <si>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</si>
  <si>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</si>
  <si>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</si>
  <si>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</si>
  <si>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</si>
  <si>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</si>
  <si>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</si>
  <si>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</si>
  <si>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</si>
  <si>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</si>
  <si>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</si>
  <si>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</si>
  <si>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</si>
  <si>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</si>
  <si>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</si>
  <si>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</si>
  <si>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</si>
  <si>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</si>
  <si>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</si>
  <si>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</si>
  <si>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</si>
  <si>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</si>
  <si>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</si>
  <si>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</si>
  <si>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</si>
  <si>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</si>
  <si>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</si>
  <si>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</si>
  <si>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</si>
  <si>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</si>
  <si>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</si>
  <si>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</si>
  <si>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</si>
  <si>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</si>
  <si>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</si>
  <si>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</si>
  <si>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</si>
  <si>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</si>
  <si>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</si>
  <si>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</si>
  <si>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</si>
  <si>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</si>
  <si>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</si>
  <si>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</si>
  <si>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</si>
  <si>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</si>
  <si>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</si>
  <si>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</si>
  <si>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</si>
  <si>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</si>
  <si>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</si>
  <si>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</si>
  <si>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</si>
  <si>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</si>
  <si>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</si>
  <si>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</si>
  <si>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</si>
  <si>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</si>
  <si>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</si>
  <si>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</si>
  <si>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</si>
  <si>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</si>
  <si>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</si>
  <si>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</si>
  <si>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</si>
  <si>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</si>
  <si>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</si>
  <si>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</si>
  <si>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</si>
  <si>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</si>
  <si>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</si>
  <si>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</si>
  <si>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</si>
  <si>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</si>
  <si>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</si>
  <si>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</si>
  <si>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</si>
  <si>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</si>
  <si>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</si>
  <si>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</si>
  <si>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</si>
  <si>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</si>
  <si>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</si>
  <si>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</si>
  <si>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</si>
  <si>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</si>
  <si>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</si>
  <si>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</si>
  <si>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</si>
  <si>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</si>
  <si>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</si>
  <si>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</si>
  <si>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</si>
  <si>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</si>
  <si>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</si>
  <si>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</si>
  <si>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</si>
  <si>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</si>
  <si>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</si>
  <si>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</si>
  <si>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</si>
  <si>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</si>
  <si>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</si>
  <si>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</si>
  <si>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</si>
  <si>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</si>
  <si>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</si>
  <si>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</si>
  <si>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</si>
  <si>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</si>
  <si>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</si>
  <si>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</si>
  <si>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</si>
  <si>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</si>
  <si>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</si>
  <si>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</si>
  <si>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</si>
  <si>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</si>
  <si>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</si>
  <si>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</si>
  <si>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</si>
  <si>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</si>
  <si>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</si>
  <si>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</si>
  <si>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</si>
  <si>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</si>
  <si>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</si>
  <si>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</si>
  <si>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</si>
  <si>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</si>
  <si>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</si>
  <si>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</si>
  <si>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</si>
  <si>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</si>
  <si>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</si>
  <si>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</si>
  <si>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</si>
  <si>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</si>
  <si>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</si>
  <si>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</si>
  <si>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</si>
  <si>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</si>
  <si>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</si>
  <si>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</si>
  <si>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</si>
  <si>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</si>
  <si>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</si>
  <si>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</si>
  <si>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</si>
  <si>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</si>
  <si>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</si>
  <si>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</si>
  <si>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</si>
  <si>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</si>
  <si>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</si>
  <si>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</si>
  <si>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</si>
  <si>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</si>
  <si>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</si>
  <si>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</si>
  <si>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</si>
  <si>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</si>
  <si>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</si>
  <si>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</si>
  <si>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</si>
  <si>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</si>
  <si>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</si>
  <si>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</si>
  <si>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</si>
  <si>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</si>
  <si>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</si>
  <si>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</si>
  <si>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</si>
  <si>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</si>
  <si>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</si>
  <si>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</si>
  <si>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</si>
  <si>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</si>
  <si>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</si>
  <si>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</si>
  <si>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</si>
  <si>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</si>
  <si>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</si>
  <si>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</si>
  <si>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</si>
  <si>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</si>
  <si>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</si>
  <si>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</si>
  <si>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</si>
  <si>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</si>
  <si>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</si>
  <si>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</si>
  <si>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</si>
  <si>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</si>
  <si>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</si>
  <si>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</si>
  <si>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</si>
  <si>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</si>
  <si>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</si>
  <si>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</si>
  <si>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</si>
  <si>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</si>
  <si>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</si>
  <si>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</si>
  <si>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</si>
  <si>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</si>
  <si>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</si>
  <si>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</si>
  <si>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</si>
  <si>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</si>
  <si>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</si>
  <si>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</si>
  <si>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</si>
  <si>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</si>
  <si>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</si>
  <si>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</si>
  <si>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</si>
  <si>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</si>
  <si>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</si>
  <si>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</si>
  <si>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</si>
  <si>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</si>
  <si>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</si>
  <si>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</si>
  <si>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</si>
  <si>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</si>
  <si>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</si>
  <si>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</si>
  <si>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</si>
  <si>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</si>
  <si>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</si>
  <si>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</si>
  <si>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</si>
  <si>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</si>
  <si>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</si>
  <si>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</si>
  <si>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</si>
  <si>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</si>
  <si>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</si>
  <si>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</si>
  <si>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</si>
  <si>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</si>
  <si>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</si>
  <si>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</si>
  <si>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</si>
  <si>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</si>
  <si>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</si>
  <si>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</si>
  <si>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</si>
  <si>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</si>
  <si>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</si>
  <si>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</si>
  <si>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</si>
  <si>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</si>
  <si>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</si>
  <si>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</si>
  <si>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</si>
  <si>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</si>
  <si>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</si>
  <si>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</si>
  <si>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</si>
  <si>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</si>
  <si>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</si>
  <si>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</si>
  <si>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</si>
  <si>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</si>
  <si>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</si>
  <si>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</si>
  <si>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</si>
  <si>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</si>
  <si>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</si>
  <si>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</si>
  <si>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</si>
  <si>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</si>
  <si>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</si>
  <si>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</si>
  <si>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</si>
  <si>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</si>
  <si>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</si>
  <si>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</si>
  <si>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</si>
  <si>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</si>
  <si>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</si>
  <si>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</si>
  <si>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</si>
  <si>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</si>
  <si>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</si>
  <si>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</si>
  <si>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</si>
  <si>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</si>
  <si>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</si>
  <si>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</si>
  <si>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</si>
  <si>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</si>
  <si>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</si>
  <si>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</si>
  <si>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</si>
  <si>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</si>
  <si>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</si>
  <si>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</si>
  <si>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</si>
  <si>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</si>
  <si>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</si>
  <si>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</si>
  <si>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</si>
  <si>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</si>
  <si>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</si>
  <si>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</si>
  <si>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</si>
  <si>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</si>
  <si>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</si>
  <si>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</si>
  <si>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</si>
  <si>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</si>
  <si>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</si>
  <si>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</si>
  <si>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</si>
  <si>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</si>
  <si>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</si>
  <si>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</si>
  <si>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</si>
  <si>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</si>
  <si>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</si>
  <si>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</si>
  <si>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</si>
  <si>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</si>
  <si>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</si>
  <si>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</si>
  <si>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</si>
  <si>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</si>
  <si>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</si>
  <si>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</si>
  <si>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</si>
  <si>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</si>
  <si>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</si>
  <si>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</si>
  <si>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</si>
  <si>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</si>
  <si>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</si>
  <si>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</si>
  <si>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</si>
  <si>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</si>
  <si>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</si>
  <si>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</si>
  <si>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</si>
  <si>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</si>
  <si>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</si>
  <si>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</si>
  <si>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</si>
  <si>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</si>
  <si>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</si>
  <si>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</si>
  <si>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</si>
  <si>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</si>
  <si>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</si>
  <si>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</si>
  <si>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</si>
  <si>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</si>
  <si>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</si>
  <si>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</si>
  <si>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</si>
  <si>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</si>
  <si>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</si>
  <si>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</si>
  <si>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</si>
  <si>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</si>
  <si>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</si>
  <si>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</si>
  <si>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</si>
  <si>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</si>
  <si>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</si>
  <si>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</si>
  <si>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</si>
  <si>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</si>
  <si>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</si>
  <si>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</si>
  <si>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</si>
  <si>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</si>
  <si>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</si>
  <si>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</si>
  <si>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</si>
  <si>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</si>
  <si>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</si>
  <si>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</si>
  <si>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</si>
  <si>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</si>
  <si>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</si>
  <si>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</si>
  <si>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</si>
  <si>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</si>
  <si>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</si>
  <si>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</si>
  <si>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</si>
  <si>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</si>
  <si>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</si>
  <si>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</si>
  <si>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</si>
  <si>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</si>
  <si>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</si>
  <si>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</si>
  <si>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</si>
  <si>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</si>
  <si>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</si>
  <si>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</si>
  <si>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</si>
  <si>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</si>
  <si>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</si>
  <si>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</si>
  <si>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</si>
  <si>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</si>
  <si>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</si>
  <si>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</si>
  <si>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</si>
  <si>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</si>
  <si>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</si>
  <si>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</si>
  <si>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</si>
  <si>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</si>
  <si>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</si>
  <si>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</si>
  <si>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</si>
  <si>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</si>
  <si>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</si>
  <si>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</si>
  <si>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</si>
  <si>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</si>
  <si>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</si>
  <si>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</si>
  <si>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</si>
  <si>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</si>
  <si>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</si>
  <si>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</si>
  <si>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</si>
  <si>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</si>
  <si>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</si>
  <si>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</si>
  <si>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</si>
  <si>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</si>
  <si>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</si>
  <si>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</si>
  <si>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</si>
  <si>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</si>
  <si>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</si>
  <si>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</si>
  <si>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</si>
  <si>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</si>
  <si>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</si>
  <si>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</si>
  <si>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</si>
  <si>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</si>
  <si>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</si>
  <si>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</si>
  <si>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</si>
  <si>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</si>
  <si>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</si>
  <si>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</si>
  <si>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</si>
  <si>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</si>
  <si>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</si>
  <si>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</si>
  <si>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</si>
  <si>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</si>
  <si>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</si>
  <si>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</si>
  <si>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</si>
  <si>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</si>
  <si>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</si>
  <si>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</si>
  <si>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</si>
  <si>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</si>
  <si>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</si>
  <si>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</si>
  <si>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</si>
  <si>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</si>
  <si>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</si>
  <si>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</si>
  <si>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</si>
  <si>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</si>
  <si>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</si>
  <si>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</si>
  <si>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</si>
  <si>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</si>
  <si>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</si>
  <si>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</si>
  <si>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</si>
  <si>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</si>
  <si>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</si>
  <si>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</si>
  <si>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</si>
  <si>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</si>
  <si>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</si>
  <si>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</si>
  <si>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</si>
  <si>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</si>
  <si>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</si>
  <si>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</si>
  <si>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</si>
  <si>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</si>
  <si>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</si>
  <si>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</si>
  <si>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</si>
  <si>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</si>
  <si>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</si>
  <si>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</si>
  <si>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</si>
  <si>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</si>
  <si>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</si>
  <si>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</si>
  <si>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</si>
  <si>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</si>
  <si>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</si>
  <si>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</si>
  <si>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</si>
  <si>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</si>
  <si>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</si>
  <si>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</si>
  <si>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</si>
  <si>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</si>
  <si>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</si>
  <si>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</si>
  <si>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</si>
  <si>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</si>
  <si>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</si>
  <si>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</si>
  <si>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</si>
  <si>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</si>
  <si>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</si>
  <si>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</si>
  <si>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</si>
  <si>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</si>
  <si>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</si>
  <si>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</si>
  <si>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</si>
  <si>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</si>
  <si>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</si>
  <si>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</si>
  <si>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</si>
  <si>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</si>
  <si>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</si>
  <si>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</si>
  <si>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</si>
  <si>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</si>
  <si>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</si>
  <si>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</si>
  <si>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</si>
  <si>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</si>
  <si>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</si>
  <si>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</si>
  <si>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</si>
  <si>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</si>
  <si>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</si>
  <si>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</si>
  <si>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</si>
  <si>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</si>
  <si>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</si>
  <si>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</si>
  <si>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</si>
  <si>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</si>
  <si>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</si>
  <si>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</si>
  <si>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</si>
  <si>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</si>
  <si>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</si>
  <si>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</si>
  <si>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</si>
  <si>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</si>
  <si>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</si>
  <si>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</si>
  <si>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</si>
  <si>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</si>
  <si>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</si>
  <si>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</si>
  <si>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</si>
  <si>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</si>
  <si>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</si>
  <si>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</si>
  <si>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</si>
  <si>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</si>
  <si>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</si>
  <si>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</si>
  <si>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</si>
  <si>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</si>
  <si>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</si>
  <si>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</si>
  <si>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</si>
  <si>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</si>
  <si>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</si>
  <si>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</si>
  <si>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</si>
  <si>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</si>
  <si>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</si>
  <si>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</si>
  <si>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</si>
  <si>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</si>
  <si>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</si>
  <si>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</si>
  <si>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</si>
  <si>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</si>
  <si>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</si>
  <si>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</si>
  <si>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</si>
  <si>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</si>
  <si>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</si>
  <si>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</si>
  <si>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</si>
  <si>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</si>
  <si>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</si>
  <si>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</si>
  <si>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</si>
  <si>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</si>
  <si>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</si>
  <si>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</si>
  <si>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</si>
  <si>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</si>
  <si>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</si>
  <si>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</si>
  <si>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</si>
  <si>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</si>
  <si>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</si>
  <si>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</si>
  <si>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</si>
  <si>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</si>
  <si>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</si>
  <si>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</si>
  <si>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</si>
  <si>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</si>
  <si>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</si>
  <si>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</si>
  <si>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</si>
  <si>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</si>
  <si>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</si>
  <si>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</si>
  <si>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</si>
  <si>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</si>
  <si>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</si>
  <si>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</si>
  <si>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</si>
  <si>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</si>
  <si>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</si>
  <si>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</si>
  <si>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</si>
  <si>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</si>
  <si>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</si>
  <si>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</si>
  <si>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</si>
  <si>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</si>
  <si>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</si>
  <si>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</si>
  <si>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</si>
  <si>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</si>
  <si>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</si>
  <si>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</si>
  <si>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</si>
  <si>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</si>
  <si>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</si>
  <si>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</si>
  <si>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</si>
  <si>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</si>
  <si>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</si>
  <si>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</si>
  <si>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</si>
  <si>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</si>
  <si>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</si>
  <si>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</si>
  <si>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</si>
  <si>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</si>
  <si>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</si>
  <si>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</si>
  <si>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</si>
  <si>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</si>
  <si>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</si>
  <si>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</si>
  <si>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</si>
  <si>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</si>
  <si>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</si>
  <si>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</si>
  <si>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</si>
  <si>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</si>
  <si>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</si>
  <si>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</si>
  <si>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</si>
  <si>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</si>
  <si>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</si>
  <si>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</si>
  <si>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</si>
  <si>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</si>
  <si>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</si>
  <si>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</si>
  <si>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</si>
  <si>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</si>
  <si>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</si>
  <si>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</si>
  <si>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</si>
  <si>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</si>
  <si>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</si>
  <si>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</si>
  <si>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</si>
  <si>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</si>
  <si>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</si>
  <si>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</si>
  <si>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</si>
  <si>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</si>
  <si>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</si>
  <si>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</si>
  <si>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</si>
  <si>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</si>
  <si>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</si>
  <si>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</si>
  <si>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</si>
  <si>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</si>
  <si>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</si>
  <si>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</si>
  <si>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</si>
  <si>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</si>
  <si>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</si>
  <si>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</si>
  <si>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</si>
  <si>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</si>
  <si>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</si>
  <si>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</si>
  <si>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</si>
  <si>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</si>
  <si>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</si>
  <si>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</si>
  <si>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</si>
  <si>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</si>
  <si>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</si>
  <si>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</si>
  <si>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</si>
  <si>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</si>
  <si>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</si>
  <si>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</si>
  <si>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</si>
  <si>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</si>
  <si>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</si>
  <si>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</si>
  <si>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</si>
  <si>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</si>
  <si>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</si>
  <si>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</si>
  <si>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</si>
  <si>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</si>
  <si>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</si>
  <si>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</si>
  <si>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</si>
  <si>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</si>
  <si>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</si>
  <si>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</si>
  <si>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</si>
  <si>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</si>
  <si>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</si>
  <si>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</si>
  <si>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</si>
  <si>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</si>
  <si>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</si>
  <si>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</si>
  <si>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</si>
  <si>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</si>
  <si>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</si>
  <si>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</si>
  <si>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</si>
  <si>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</si>
  <si>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</si>
  <si>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</si>
  <si>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</si>
  <si>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</si>
  <si>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</si>
  <si>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</si>
  <si>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</si>
  <si>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</si>
  <si>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</si>
  <si>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</si>
  <si>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</si>
  <si>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</si>
  <si>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</si>
  <si>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</si>
  <si>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</si>
  <si>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</si>
  <si>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</si>
  <si>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</si>
  <si>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</si>
  <si>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</si>
  <si>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</si>
  <si>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</si>
  <si>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</si>
  <si>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</si>
  <si>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</si>
  <si>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</si>
  <si>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</si>
  <si>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</si>
  <si>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</si>
  <si>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</si>
  <si>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</si>
  <si>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</si>
  <si>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</si>
  <si>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</si>
  <si>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</si>
  <si>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</si>
  <si>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</si>
  <si>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</si>
  <si>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</si>
  <si>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</si>
  <si>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</si>
  <si>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</si>
  <si>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</si>
  <si>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</si>
  <si>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</si>
  <si>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</si>
  <si>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</si>
  <si>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</si>
  <si>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</si>
  <si>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</si>
  <si>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</si>
  <si>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</si>
  <si>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</si>
  <si>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</si>
  <si>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</si>
  <si>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</si>
  <si>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</si>
  <si>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</si>
  <si>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</si>
  <si>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</si>
  <si>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</si>
  <si>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</si>
  <si>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</si>
  <si>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</si>
  <si>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</si>
  <si>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</si>
  <si>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</si>
  <si>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</si>
  <si>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</si>
  <si>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</si>
  <si>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</si>
  <si>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</si>
  <si>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</si>
  <si>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</si>
  <si>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</si>
  <si>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</si>
  <si>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</si>
  <si>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</si>
  <si>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</si>
  <si>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</si>
  <si>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</si>
  <si>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</si>
  <si>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</si>
  <si>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</si>
  <si>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</si>
  <si>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</si>
  <si>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</si>
  <si>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</si>
  <si>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</si>
  <si>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</si>
  <si>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</si>
  <si>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</si>
  <si>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</si>
  <si>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</si>
  <si>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</si>
  <si>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</si>
  <si>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</si>
  <si>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</si>
  <si>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</si>
  <si>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</si>
  <si>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</si>
  <si>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</si>
  <si>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</si>
  <si>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</si>
  <si>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</si>
  <si>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</si>
  <si>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</si>
  <si>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</si>
  <si>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</si>
  <si>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</si>
  <si>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</si>
  <si>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</si>
  <si>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</si>
  <si>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</si>
  <si>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</si>
  <si>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</si>
  <si>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</si>
  <si>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</si>
  <si>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</si>
  <si>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</si>
  <si>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</si>
  <si>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</si>
  <si>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</si>
  <si>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</si>
  <si>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</si>
  <si>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</si>
  <si>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</si>
  <si>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</si>
  <si>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</si>
  <si>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</si>
  <si>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</si>
  <si>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</si>
  <si>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</si>
  <si>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</si>
  <si>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</si>
  <si>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</si>
  <si>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</si>
  <si>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</si>
  <si>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</si>
  <si>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</si>
  <si>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</si>
  <si>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</si>
  <si>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</si>
  <si>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</si>
  <si>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</si>
  <si>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</si>
  <si>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</si>
  <si>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</si>
  <si>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</si>
  <si>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</si>
  <si>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</si>
  <si>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</si>
  <si>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</si>
  <si>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</si>
  <si>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</si>
  <si>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</si>
  <si>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</si>
  <si>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</si>
  <si>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</si>
  <si>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</si>
  <si>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</si>
  <si>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</si>
  <si>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</si>
  <si>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</si>
  <si>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</si>
  <si>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</si>
  <si>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</si>
  <si>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</si>
  <si>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</si>
  <si>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</si>
  <si>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</si>
  <si>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</si>
  <si>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</si>
  <si>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</si>
  <si>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</si>
  <si>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</si>
  <si>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</si>
  <si>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</si>
  <si>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</si>
  <si>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</si>
  <si>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</si>
  <si>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</si>
  <si>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</si>
  <si>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</si>
  <si>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</si>
  <si>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</si>
  <si>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</si>
  <si>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</si>
  <si>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</si>
  <si>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</si>
  <si>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</si>
  <si>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</si>
  <si>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</si>
  <si>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</si>
  <si>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</si>
  <si>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</si>
  <si>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</si>
  <si>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</si>
  <si>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</si>
  <si>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</si>
  <si>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</si>
  <si>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</si>
  <si>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</si>
  <si>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</si>
  <si>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</si>
  <si>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</si>
  <si>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</si>
  <si>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</si>
  <si>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</si>
  <si>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</si>
  <si>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</si>
  <si>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</si>
  <si>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</si>
  <si>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</si>
  <si>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</si>
  <si>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</si>
  <si>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</si>
  <si>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</si>
  <si>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</si>
  <si>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</si>
  <si>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</si>
  <si>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</si>
  <si>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</si>
  <si>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</si>
  <si>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</si>
  <si>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</si>
  <si>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</si>
  <si>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</si>
  <si>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</si>
  <si>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</si>
  <si>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</si>
  <si>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</si>
  <si>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</si>
  <si>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</si>
  <si>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</si>
  <si>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</si>
  <si>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</si>
  <si>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</si>
  <si>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</si>
  <si>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</si>
  <si>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</si>
  <si>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</si>
  <si>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</si>
  <si>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</si>
  <si>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</si>
  <si>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</si>
  <si>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</si>
  <si>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</si>
  <si>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</si>
  <si>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</si>
  <si>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</si>
  <si>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</si>
  <si>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</si>
  <si>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</si>
  <si>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</si>
  <si>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</si>
  <si>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</si>
  <si>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</si>
  <si>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</si>
  <si>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</si>
  <si>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</si>
  <si>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</si>
  <si>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</si>
  <si>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</si>
  <si>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</si>
  <si>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</si>
  <si>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</si>
  <si>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</si>
  <si>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</si>
  <si>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</si>
  <si>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</si>
  <si>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</si>
  <si>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</si>
  <si>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</si>
  <si>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</si>
  <si>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</si>
  <si>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</si>
  <si>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</si>
  <si>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</si>
  <si>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</si>
  <si>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</si>
  <si>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</si>
  <si>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</si>
  <si>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</si>
  <si>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</si>
  <si>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</si>
  <si>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</si>
  <si>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</si>
  <si>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</si>
  <si>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</si>
  <si>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</si>
  <si>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</si>
  <si>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</si>
  <si>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</si>
  <si>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</si>
  <si>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</si>
  <si>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</si>
  <si>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</si>
  <si>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</si>
  <si>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</si>
  <si>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</si>
  <si>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</si>
  <si>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</si>
  <si>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</si>
  <si>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</si>
  <si>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</si>
  <si>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</si>
  <si>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</si>
  <si>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</si>
  <si>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</si>
  <si>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</si>
  <si>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</si>
  <si>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</si>
  <si>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</si>
  <si>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</si>
  <si>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</si>
  <si>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</si>
  <si>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</si>
  <si>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</si>
  <si>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</si>
  <si>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</si>
  <si>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</si>
  <si>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</si>
  <si>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</si>
  <si>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</si>
  <si>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</si>
  <si>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</si>
  <si>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</si>
  <si>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</si>
  <si>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</si>
  <si>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</si>
  <si>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</si>
  <si>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</si>
  <si>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</si>
  <si>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</si>
  <si>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</si>
  <si>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</si>
  <si>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</si>
  <si>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</si>
  <si>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</si>
  <si>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</si>
  <si>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</si>
  <si>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</si>
  <si>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</si>
  <si>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</si>
  <si>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</si>
  <si>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</si>
  <si>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</si>
  <si>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</si>
  <si>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</si>
  <si>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</si>
  <si>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</si>
  <si>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</si>
  <si>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</si>
  <si>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</si>
  <si>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</si>
  <si>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</si>
  <si>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</si>
  <si>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</si>
  <si>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</si>
  <si>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</si>
  <si>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</si>
  <si>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</si>
  <si>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</si>
  <si>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</si>
  <si>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</si>
  <si>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</si>
  <si>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</si>
  <si>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</si>
  <si>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</si>
  <si>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</si>
  <si>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</si>
  <si>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</si>
  <si>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</si>
  <si>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</si>
  <si>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</si>
  <si>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</si>
  <si>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</si>
  <si>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</si>
  <si>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</si>
  <si>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</si>
  <si>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</si>
  <si>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</si>
  <si>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</si>
  <si>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</si>
  <si>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</si>
  <si>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</si>
  <si>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</si>
  <si>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</si>
  <si>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</si>
  <si>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</si>
  <si>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</si>
  <si>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</si>
  <si>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</si>
  <si>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</si>
  <si>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</si>
  <si>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</si>
  <si>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</si>
  <si>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</si>
  <si>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</si>
  <si>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</si>
  <si>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</si>
  <si>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</si>
  <si>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</si>
  <si>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</si>
  <si>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</si>
  <si>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</si>
  <si>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</si>
  <si>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</si>
  <si>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</si>
  <si>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</si>
  <si>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</si>
  <si>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</si>
  <si>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</si>
  <si>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</si>
  <si>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</si>
  <si>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</si>
  <si>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</si>
  <si>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</si>
  <si>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</si>
  <si>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</si>
  <si>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</si>
  <si>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</si>
  <si>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</si>
  <si>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</si>
  <si>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</si>
  <si>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</si>
  <si>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</si>
  <si>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</si>
  <si>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</si>
  <si>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</si>
  <si>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</si>
  <si>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</si>
  <si>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</si>
  <si>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</si>
  <si>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</si>
  <si>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</si>
  <si>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</si>
  <si>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</si>
  <si>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</si>
  <si>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</si>
  <si>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</si>
  <si>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</si>
  <si>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</si>
  <si>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</si>
  <si>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</si>
  <si>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</si>
  <si>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</si>
  <si>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</si>
  <si>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</si>
  <si>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</si>
  <si>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</si>
  <si>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</si>
  <si>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</si>
  <si>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</si>
  <si>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</si>
  <si>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</si>
  <si>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</si>
  <si>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</si>
  <si>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</si>
  <si>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</si>
  <si>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</si>
  <si>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</si>
  <si>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</si>
  <si>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</si>
  <si>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</si>
  <si>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</si>
  <si>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</si>
  <si>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</si>
  <si>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</si>
  <si>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</si>
  <si>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</si>
  <si>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</si>
  <si>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</si>
  <si>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</si>
  <si>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</si>
  <si>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</si>
  <si>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</si>
  <si>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</si>
  <si>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</si>
  <si>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</si>
  <si>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</si>
  <si>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</si>
  <si>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</si>
  <si>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</si>
  <si>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</si>
  <si>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</si>
  <si>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</si>
  <si>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</si>
  <si>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</si>
  <si>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</si>
  <si>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</si>
  <si>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</si>
  <si>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</si>
  <si>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</si>
  <si>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</si>
  <si>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</si>
  <si>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</si>
  <si>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</si>
  <si>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</si>
  <si>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</si>
  <si>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</si>
  <si>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</si>
  <si>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</si>
  <si>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</si>
  <si>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</si>
  <si>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</si>
  <si>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</si>
  <si>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</si>
  <si>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</si>
  <si>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</si>
  <si>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</si>
  <si>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</si>
  <si>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</si>
  <si>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</si>
  <si>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</si>
  <si>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</si>
  <si>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</si>
  <si>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</si>
  <si>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</si>
  <si>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</si>
  <si>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</si>
  <si>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</si>
  <si>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</si>
  <si>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</si>
  <si>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</si>
  <si>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</si>
  <si>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</si>
  <si>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</si>
  <si>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</si>
  <si>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</si>
  <si>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</si>
  <si>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</si>
  <si>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</si>
  <si>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</si>
  <si>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</si>
  <si>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</si>
  <si>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</si>
  <si>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</si>
  <si>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</si>
  <si>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</si>
  <si>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</si>
  <si>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</si>
  <si>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</si>
  <si>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</si>
  <si>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</si>
  <si>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</si>
  <si>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</si>
  <si>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</si>
  <si>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</si>
  <si>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</si>
  <si>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</si>
  <si>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</si>
  <si>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</si>
  <si>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</si>
  <si>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</si>
  <si>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</si>
  <si>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</si>
  <si>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</si>
  <si>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</si>
  <si>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</si>
  <si>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</si>
  <si>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</si>
  <si>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</si>
  <si>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</si>
  <si>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</si>
  <si>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</si>
  <si>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</si>
  <si>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</si>
  <si>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</si>
  <si>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</si>
  <si>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</si>
  <si>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</si>
  <si>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</si>
  <si>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</si>
  <si>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</si>
  <si>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</si>
  <si>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</si>
  <si>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</si>
  <si>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</si>
  <si>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</si>
  <si>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</si>
  <si>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</si>
  <si>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</si>
  <si>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</si>
  <si>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</si>
  <si>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</si>
  <si>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</si>
  <si>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</si>
  <si>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</si>
  <si>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</si>
  <si>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</si>
  <si>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</si>
  <si>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</si>
  <si>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</si>
  <si>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</si>
  <si>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</si>
  <si>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</si>
  <si>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</si>
  <si>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</si>
  <si>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</si>
  <si>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</si>
  <si>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</si>
  <si>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</si>
  <si>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</si>
  <si>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</si>
  <si>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</si>
  <si>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</si>
  <si>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</si>
  <si>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</si>
  <si>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</si>
  <si>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</si>
  <si>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</si>
  <si>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</si>
  <si>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</si>
  <si>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</si>
  <si>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</si>
  <si>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</si>
  <si>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</si>
  <si>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</si>
  <si>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</si>
  <si>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</si>
  <si>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</si>
  <si>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</si>
  <si>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</si>
  <si>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</si>
  <si>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</si>
  <si>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</si>
  <si>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</si>
  <si>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</si>
  <si>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</si>
  <si>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</si>
  <si>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</si>
  <si>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</si>
  <si>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</si>
  <si>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</si>
  <si>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</si>
  <si>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</si>
  <si>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</si>
  <si>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</si>
  <si>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</si>
  <si>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</si>
  <si>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</si>
  <si>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</si>
  <si>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</si>
  <si>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</si>
  <si>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</si>
  <si>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</si>
  <si>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</si>
  <si>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</si>
  <si>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</si>
  <si>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</si>
  <si>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</si>
  <si>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</si>
  <si>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</si>
  <si>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</si>
  <si>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</si>
  <si>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</si>
  <si>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</si>
  <si>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</si>
  <si>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</si>
  <si>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</si>
  <si>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</si>
  <si>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</si>
  <si>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</si>
  <si>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</si>
  <si>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</si>
  <si>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</si>
  <si>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</si>
  <si>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</si>
  <si>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</si>
  <si>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</si>
  <si>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</si>
  <si>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</si>
  <si>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</si>
  <si>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</si>
  <si>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</si>
  <si>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</si>
  <si>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</si>
  <si>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</si>
  <si>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</si>
  <si>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</si>
  <si>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</si>
  <si>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</si>
  <si>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</si>
  <si>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</si>
  <si>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</si>
  <si>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</si>
  <si>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</si>
  <si>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</si>
  <si>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</si>
  <si>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</si>
  <si>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</si>
  <si>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</si>
  <si>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</si>
  <si>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</si>
  <si>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</si>
  <si>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</si>
  <si>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</si>
  <si>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</si>
  <si>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</si>
  <si>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</si>
  <si>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</si>
  <si>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</si>
  <si>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</si>
  <si>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</si>
  <si>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</si>
  <si>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</si>
  <si>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</si>
  <si>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</si>
  <si>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</si>
  <si>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</si>
  <si>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</si>
  <si>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</si>
  <si>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</si>
  <si>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</si>
  <si>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</si>
  <si>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</si>
  <si>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</si>
  <si>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</si>
  <si>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</si>
  <si>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</si>
  <si>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</si>
  <si>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</si>
  <si>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</si>
  <si>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</si>
  <si>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</si>
  <si>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</si>
  <si>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</si>
  <si>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</si>
  <si>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</si>
  <si>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</si>
  <si>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</si>
  <si>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</si>
  <si>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</si>
  <si>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</si>
  <si>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</si>
  <si>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</si>
  <si>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</si>
  <si>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</si>
  <si>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</si>
  <si>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</si>
  <si>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</si>
  <si>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</si>
  <si>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</si>
  <si>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</si>
  <si>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</si>
  <si>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</si>
  <si>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</si>
  <si>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</si>
  <si>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</si>
  <si>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</si>
  <si>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</si>
  <si>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</si>
  <si>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</si>
  <si>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</si>
  <si>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</si>
  <si>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</si>
  <si>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</si>
  <si>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</si>
  <si>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</si>
  <si>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</si>
  <si>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</si>
  <si>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</si>
  <si>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</si>
  <si>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</si>
  <si>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</si>
  <si>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</si>
  <si>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</si>
  <si>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</si>
  <si>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</si>
  <si>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</si>
  <si>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</si>
  <si>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</si>
  <si>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</si>
  <si>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</si>
  <si>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</si>
  <si>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</si>
  <si>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</si>
  <si>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</si>
  <si>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</si>
  <si>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</si>
  <si>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</si>
  <si>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</si>
  <si>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</si>
  <si>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</si>
  <si>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</si>
  <si>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</si>
  <si>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</si>
  <si>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</si>
  <si>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</si>
  <si>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</si>
  <si>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</si>
  <si>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</si>
  <si>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</si>
  <si>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</si>
  <si>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</si>
  <si>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</si>
  <si>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</si>
  <si>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</si>
  <si>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</si>
  <si>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</si>
  <si>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</si>
  <si>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</si>
  <si>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</si>
  <si>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</si>
  <si>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</si>
  <si>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</si>
  <si>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</si>
  <si>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</si>
  <si>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</si>
  <si>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</si>
  <si>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</si>
  <si>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</si>
  <si>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</si>
  <si>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</si>
  <si>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</si>
  <si>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</si>
  <si>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</si>
  <si>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</si>
  <si>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</si>
  <si>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</si>
  <si>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</si>
  <si>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</si>
  <si>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</si>
  <si>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</si>
  <si>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</si>
  <si>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</si>
  <si>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</si>
  <si>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</si>
  <si>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</si>
  <si>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</si>
  <si>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</si>
  <si>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</si>
  <si>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</si>
  <si>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</si>
  <si>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</si>
  <si>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</si>
  <si>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</si>
  <si>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</si>
  <si>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</si>
  <si>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</si>
  <si>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</si>
  <si>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</si>
  <si>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</si>
  <si>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</si>
  <si>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</si>
  <si>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</si>
  <si>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</si>
  <si>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</si>
  <si>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</si>
  <si>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</si>
  <si>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</si>
  <si>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</si>
  <si>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</si>
  <si>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</si>
  <si>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</si>
  <si>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</si>
  <si>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</si>
  <si>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</si>
  <si>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</si>
  <si>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</si>
  <si>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</si>
  <si>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</si>
  <si>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</si>
  <si>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</si>
  <si>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</si>
  <si>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</si>
  <si>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</si>
  <si>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</si>
  <si>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</si>
  <si>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</si>
  <si>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</si>
  <si>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</si>
  <si>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</si>
  <si>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</si>
  <si>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</si>
  <si>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</si>
  <si>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</si>
  <si>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</si>
  <si>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</si>
  <si>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</si>
  <si>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</si>
  <si>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</si>
  <si>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</si>
  <si>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</si>
  <si>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</si>
  <si>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</si>
  <si>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</si>
  <si>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</si>
  <si>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</si>
  <si>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</si>
  <si>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</si>
  <si>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</si>
  <si>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</si>
  <si>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</si>
  <si>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</si>
  <si>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</si>
  <si>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</si>
  <si>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</si>
  <si>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</si>
  <si>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</si>
  <si>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</si>
  <si>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</si>
  <si>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</si>
  <si>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</si>
  <si>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</si>
  <si>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</si>
  <si>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</si>
  <si>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</si>
  <si>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</si>
  <si>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</si>
  <si>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</si>
  <si>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</si>
  <si>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</si>
  <si>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</si>
  <si>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</si>
  <si>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</si>
  <si>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</si>
  <si>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</si>
  <si>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</si>
  <si>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</si>
  <si>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</si>
  <si>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</si>
  <si>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</si>
  <si>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</si>
  <si>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</si>
  <si>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</si>
  <si>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</si>
  <si>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</si>
  <si>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</si>
  <si>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</si>
  <si>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</si>
  <si>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</si>
  <si>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</si>
  <si>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</si>
  <si>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</si>
  <si>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</si>
  <si>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</si>
  <si>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</si>
  <si>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</si>
  <si>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</si>
  <si>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</si>
  <si>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</si>
  <si>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</si>
  <si>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</si>
  <si>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</si>
  <si>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</si>
  <si>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</si>
  <si>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</si>
  <si>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</si>
  <si>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</si>
  <si>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</si>
  <si>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</si>
  <si>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</si>
  <si>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</si>
  <si>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</si>
  <si>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</si>
  <si>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</si>
  <si>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</si>
  <si>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</si>
  <si>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</si>
  <si>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</si>
  <si>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</si>
  <si>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</si>
  <si>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</si>
  <si>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</si>
  <si>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</si>
  <si>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</si>
  <si>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</si>
  <si>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</si>
  <si>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</si>
  <si>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</si>
  <si>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</si>
  <si>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</si>
  <si>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</si>
  <si>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</si>
  <si>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</si>
  <si>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</si>
  <si>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</si>
  <si>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</si>
  <si>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</si>
  <si>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</si>
  <si>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</si>
  <si>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</si>
  <si>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</si>
  <si>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</si>
  <si>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</si>
  <si>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</si>
  <si>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</si>
  <si>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</si>
  <si>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</si>
  <si>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</si>
  <si>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</si>
  <si>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</si>
  <si>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</si>
  <si>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</si>
  <si>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</si>
  <si>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</si>
  <si>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</si>
  <si>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</si>
  <si>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</si>
  <si>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</si>
  <si>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</si>
  <si>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</si>
  <si>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</si>
  <si>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</si>
  <si>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</si>
  <si>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</si>
  <si>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</si>
  <si>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</si>
  <si>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</si>
  <si>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</si>
  <si>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</si>
  <si>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</si>
  <si>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</si>
  <si>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</si>
  <si>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</si>
  <si>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</si>
  <si>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</si>
  <si>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</si>
  <si>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</si>
  <si>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</si>
  <si>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</si>
  <si>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</si>
  <si>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</si>
  <si>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</si>
  <si>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</si>
  <si>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</si>
  <si>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</si>
  <si>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</si>
  <si>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</si>
  <si>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</si>
  <si>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</si>
  <si>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</si>
  <si>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</si>
  <si>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</si>
  <si>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</si>
  <si>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</si>
  <si>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</si>
  <si>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</si>
  <si>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</si>
  <si>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</si>
  <si>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</si>
  <si>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</si>
  <si>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</si>
  <si>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</si>
  <si>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</si>
  <si>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</si>
  <si>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</si>
  <si>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</si>
  <si>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</si>
  <si>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</si>
  <si>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</si>
  <si>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</si>
  <si>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</si>
  <si>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</si>
  <si>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</si>
  <si>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</si>
  <si>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</si>
  <si>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</si>
  <si>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</si>
  <si>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</si>
  <si>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</si>
  <si>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</si>
  <si>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</si>
  <si>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</si>
  <si>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</si>
  <si>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</si>
  <si>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</si>
  <si>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</si>
  <si>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</si>
  <si>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</si>
  <si>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</si>
  <si>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</si>
  <si>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</si>
  <si>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</si>
  <si>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</si>
  <si>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</si>
  <si>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</si>
  <si>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</si>
  <si>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</si>
  <si>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</si>
  <si>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</si>
  <si>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</si>
  <si>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</si>
  <si>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</si>
  <si>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</si>
  <si>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</si>
  <si>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</si>
  <si>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</si>
  <si>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</si>
  <si>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</si>
  <si>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</si>
  <si>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</si>
  <si>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</si>
  <si>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</si>
  <si>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</si>
  <si>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</si>
  <si>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</si>
  <si>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</si>
  <si>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</si>
  <si>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</si>
  <si>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</si>
  <si>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</si>
  <si>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</si>
  <si>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</si>
  <si>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</si>
  <si>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</si>
  <si>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</si>
  <si>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</si>
  <si>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</si>
  <si>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</si>
  <si>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</si>
  <si>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</si>
  <si>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</si>
  <si>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</si>
  <si>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</si>
  <si>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</si>
  <si>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</si>
  <si>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</si>
  <si>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</si>
  <si>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</si>
  <si>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</si>
  <si>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</si>
  <si>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</si>
  <si>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</si>
  <si>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</si>
  <si>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</si>
  <si>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</si>
  <si>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</si>
  <si>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</si>
  <si>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</si>
  <si>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</si>
  <si>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</si>
  <si>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</si>
  <si>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</si>
  <si>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</si>
  <si>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</si>
  <si>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</si>
  <si>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</si>
  <si>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</si>
  <si>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</si>
  <si>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</si>
  <si>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</si>
  <si>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</si>
  <si>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</si>
  <si>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</si>
  <si>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</si>
  <si>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</si>
  <si>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</si>
  <si>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</si>
  <si>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</si>
  <si>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</si>
  <si>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</si>
  <si>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</si>
  <si>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</si>
  <si>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</si>
  <si>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</si>
  <si>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</si>
  <si>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</si>
  <si>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</si>
  <si>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</si>
  <si>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</si>
  <si>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</si>
  <si>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</si>
  <si>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</si>
  <si>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</si>
  <si>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</si>
  <si>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</si>
  <si>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</si>
  <si>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</si>
  <si>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</si>
  <si>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</si>
  <si>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</si>
  <si>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</si>
  <si>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</si>
  <si>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</si>
  <si>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</si>
  <si>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</si>
  <si>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</si>
  <si>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</si>
  <si>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</si>
  <si>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</si>
  <si>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</si>
  <si>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</si>
  <si>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</si>
  <si>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</si>
  <si>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</si>
  <si>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</si>
  <si>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</si>
  <si>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</si>
  <si>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</si>
  <si>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</si>
  <si>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</si>
  <si>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</si>
  <si>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</si>
  <si>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</si>
  <si>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</si>
  <si>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</si>
  <si>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</si>
  <si>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</si>
  <si>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</si>
  <si>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</si>
  <si>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</si>
  <si>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</si>
  <si>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</si>
  <si>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</si>
  <si>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</si>
  <si>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</si>
  <si>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</si>
  <si>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</si>
  <si>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</si>
  <si>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</si>
  <si>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</si>
  <si>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</si>
  <si>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</si>
  <si>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</si>
  <si>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</si>
  <si>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</si>
  <si>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</si>
  <si>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</si>
  <si>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</si>
  <si>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</si>
  <si>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</si>
  <si>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</si>
  <si>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</si>
  <si>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</si>
  <si>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</si>
  <si>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</si>
  <si>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</si>
  <si>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</si>
  <si>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</si>
  <si>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</si>
  <si>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</si>
  <si>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</si>
  <si>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</si>
  <si>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</si>
  <si>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</si>
  <si>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</si>
  <si>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</si>
  <si>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</si>
  <si>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</si>
  <si>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</si>
  <si>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</si>
  <si>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</si>
  <si>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</si>
  <si>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</si>
  <si>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</si>
  <si>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</si>
  <si>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</si>
  <si>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</si>
  <si>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</si>
  <si>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</si>
  <si>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</si>
  <si>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</si>
  <si>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</si>
  <si>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</si>
  <si>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</si>
  <si>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</si>
  <si>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</si>
  <si>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</si>
  <si>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</si>
  <si>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</si>
  <si>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</si>
  <si>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</si>
  <si>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</si>
  <si>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</si>
  <si>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</si>
  <si>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</si>
  <si>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</si>
  <si>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</si>
  <si>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</si>
  <si>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</si>
  <si>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</si>
  <si>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</si>
  <si>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</si>
  <si>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</si>
  <si>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</si>
  <si>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</si>
  <si>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</si>
  <si>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</si>
  <si>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</si>
  <si>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</si>
  <si>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</si>
  <si>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</si>
  <si>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</si>
  <si>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</si>
  <si>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</si>
  <si>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</si>
  <si>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</si>
  <si>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</si>
  <si>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</si>
  <si>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</si>
  <si>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</si>
  <si>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</si>
  <si>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</si>
  <si>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</si>
  <si>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</si>
  <si>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</si>
  <si>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</si>
  <si>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</si>
  <si>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</si>
  <si>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</si>
  <si>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</si>
  <si>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</si>
  <si>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</si>
  <si>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</si>
  <si>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</si>
  <si>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</si>
  <si>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</si>
  <si>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</si>
  <si>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</si>
  <si>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</si>
  <si>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</si>
  <si>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</si>
  <si>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</si>
  <si>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</si>
  <si>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</si>
  <si>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</si>
  <si>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</si>
  <si>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</si>
  <si>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</si>
  <si>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</si>
  <si>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</si>
  <si>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</si>
  <si>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</si>
  <si>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</si>
  <si>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</si>
  <si>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</si>
  <si>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</si>
  <si>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</si>
  <si>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</si>
  <si>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</si>
  <si>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</si>
  <si>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</si>
  <si>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</si>
  <si>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</si>
  <si>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</si>
  <si>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</si>
  <si>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</si>
  <si>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</si>
  <si>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</si>
  <si>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</si>
  <si>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</si>
  <si>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</si>
  <si>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</si>
  <si>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</si>
  <si>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</si>
  <si>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</si>
  <si>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</si>
  <si>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</si>
  <si>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</si>
  <si>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</si>
  <si>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</si>
  <si>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</si>
  <si>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</si>
  <si>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</si>
  <si>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</si>
  <si>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</si>
  <si>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</si>
  <si>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</si>
  <si>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</si>
  <si>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</si>
  <si>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</si>
  <si>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</si>
  <si>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</si>
  <si>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</si>
  <si>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</si>
  <si>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</si>
  <si>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</si>
  <si>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</si>
  <si>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</si>
  <si>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</si>
  <si>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</si>
  <si>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</si>
  <si>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</si>
  <si>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</si>
  <si>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</si>
  <si>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</si>
  <si>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</si>
  <si>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</si>
  <si>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</si>
  <si>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</si>
  <si>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</si>
  <si>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</si>
  <si>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</si>
  <si>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</si>
  <si>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</si>
  <si>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</si>
  <si>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</si>
  <si>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</si>
  <si>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</si>
  <si>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</si>
  <si>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</si>
  <si>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</si>
  <si>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</si>
  <si>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</si>
  <si>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</si>
  <si>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</si>
  <si>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</si>
  <si>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</si>
  <si>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</si>
  <si>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</si>
  <si>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</si>
  <si>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</si>
  <si>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</si>
  <si>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</si>
  <si>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</si>
  <si>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</si>
  <si>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</si>
  <si>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</si>
  <si>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</si>
  <si>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</si>
  <si>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</si>
  <si>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</si>
  <si>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</si>
  <si>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</si>
  <si>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</si>
  <si>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</si>
  <si>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</si>
  <si>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</si>
  <si>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</si>
  <si>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</si>
  <si>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</si>
  <si>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</si>
  <si>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</si>
  <si>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</si>
  <si>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</si>
  <si>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</si>
  <si>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</si>
  <si>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</si>
  <si>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</si>
  <si>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</si>
  <si>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</si>
  <si>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</si>
  <si>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</si>
  <si>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</si>
  <si>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</si>
  <si>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</si>
  <si>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</si>
  <si>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</si>
  <si>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</si>
  <si>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</si>
  <si>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</si>
  <si>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</si>
  <si>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</si>
  <si>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</si>
  <si>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</si>
  <si>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</si>
  <si>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</si>
  <si>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</si>
  <si>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</si>
  <si>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</si>
  <si>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</si>
  <si>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</si>
  <si>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</si>
  <si>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</si>
  <si>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</si>
  <si>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</si>
  <si>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</si>
  <si>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</si>
  <si>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</si>
  <si>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</si>
  <si>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</si>
  <si>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</si>
  <si>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</si>
  <si>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</si>
  <si>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</si>
  <si>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</si>
  <si>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</si>
  <si>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</si>
  <si>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</si>
  <si>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</si>
  <si>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</si>
  <si>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</si>
  <si>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</si>
  <si>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</si>
  <si>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</si>
  <si>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</si>
  <si>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</si>
  <si>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</si>
  <si>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</si>
  <si>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</si>
  <si>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</si>
  <si>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</si>
  <si>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</si>
  <si>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</si>
  <si>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</si>
  <si>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</si>
  <si>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</si>
  <si>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</si>
  <si>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</si>
  <si>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</si>
  <si>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</si>
  <si>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</si>
  <si>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</si>
  <si>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</si>
  <si>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</si>
  <si>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</si>
  <si>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</si>
  <si>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</si>
  <si>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</si>
  <si>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</si>
  <si>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</si>
  <si>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</si>
  <si>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</si>
  <si>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</si>
  <si>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</si>
  <si>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</si>
  <si>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</si>
  <si>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</si>
  <si>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</si>
  <si>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</si>
  <si>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</si>
  <si>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</si>
  <si>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</si>
  <si>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</si>
  <si>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</si>
  <si>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</si>
  <si>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</si>
  <si>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</si>
  <si>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</si>
  <si>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</si>
  <si>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</si>
  <si>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</si>
  <si>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</si>
  <si>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</si>
  <si>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</si>
  <si>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</si>
  <si>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</si>
  <si>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</si>
  <si>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</si>
  <si>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</si>
  <si>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</si>
  <si>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</si>
  <si>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</si>
  <si>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</si>
  <si>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</si>
  <si>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</si>
  <si>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</si>
  <si>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</si>
  <si>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</si>
  <si>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</si>
  <si>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</si>
  <si>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</si>
  <si>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</si>
  <si>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</si>
  <si>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</si>
  <si>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</si>
  <si>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</si>
  <si>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</si>
  <si>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</si>
  <si>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</si>
  <si>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</si>
  <si>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</si>
  <si>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</si>
  <si>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</si>
  <si>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</si>
  <si>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</si>
  <si>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</si>
  <si>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</si>
  <si>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</si>
  <si>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</si>
  <si>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</si>
  <si>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</si>
  <si>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</si>
  <si>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</si>
  <si>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</si>
  <si>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</si>
  <si>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</si>
  <si>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</si>
  <si>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</si>
  <si>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</si>
  <si>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</si>
  <si>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</si>
  <si>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</si>
  <si>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</si>
  <si>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</si>
  <si>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</si>
  <si>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</si>
  <si>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</si>
  <si>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</si>
  <si>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</si>
  <si>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</si>
  <si>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</si>
  <si>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</si>
  <si>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</si>
  <si>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</si>
  <si>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</si>
  <si>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</si>
  <si>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</si>
  <si>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</si>
  <si>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</si>
  <si>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</si>
  <si>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</si>
  <si>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</si>
  <si>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</si>
  <si>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</si>
  <si>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</si>
  <si>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</si>
  <si>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</si>
  <si>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</si>
  <si>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</si>
  <si>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</si>
  <si>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</si>
  <si>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</si>
  <si>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</si>
  <si>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</si>
  <si>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</si>
  <si>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</si>
  <si>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</si>
  <si>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</si>
  <si>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</si>
  <si>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</si>
  <si>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</si>
  <si>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</si>
  <si>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</si>
  <si>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</si>
  <si>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</si>
  <si>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</si>
  <si>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</si>
  <si>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</si>
  <si>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</si>
  <si>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</si>
  <si>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</si>
  <si>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</si>
  <si>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</si>
  <si>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</si>
  <si>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</si>
  <si>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</si>
  <si>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</si>
  <si>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</si>
  <si>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</si>
  <si>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</si>
  <si>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</si>
  <si>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</si>
  <si>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</si>
  <si>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</si>
  <si>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</si>
  <si>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</si>
  <si>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</si>
  <si>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</si>
  <si>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</si>
  <si>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</si>
  <si>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</si>
  <si>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</si>
  <si>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</si>
  <si>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</si>
  <si>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</si>
  <si>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</si>
  <si>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</si>
  <si>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</si>
  <si>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</si>
  <si>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</si>
  <si>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</si>
  <si>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</si>
  <si>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</si>
  <si>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</si>
  <si>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</si>
  <si>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</si>
  <si>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</si>
  <si>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</si>
  <si>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</si>
  <si>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</si>
  <si>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</si>
  <si>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</si>
  <si>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</si>
  <si>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</si>
  <si>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</si>
  <si>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</si>
  <si>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</si>
  <si>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</si>
  <si>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</si>
  <si>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</si>
  <si>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</si>
  <si>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</si>
  <si>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</si>
  <si>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</si>
  <si>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</si>
  <si>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</si>
  <si>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</si>
  <si>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</si>
  <si>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</si>
  <si>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</si>
  <si>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</si>
  <si>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</si>
  <si>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</si>
  <si>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</si>
  <si>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</si>
  <si>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</si>
  <si>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</si>
  <si>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</si>
  <si>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</si>
  <si>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</si>
  <si>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</si>
  <si>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</si>
  <si>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</si>
  <si>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</si>
  <si>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</si>
  <si>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</si>
  <si>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</si>
  <si>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</si>
  <si>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</si>
  <si>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</si>
  <si>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</si>
  <si>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</si>
  <si>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</si>
  <si>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</si>
  <si>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</si>
  <si>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</si>
  <si>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</si>
  <si>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</si>
  <si>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</si>
  <si>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</si>
  <si>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</si>
  <si>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</si>
  <si>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</si>
  <si>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</si>
  <si>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</si>
  <si>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</si>
  <si>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</si>
  <si>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</si>
  <si>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</si>
  <si>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</si>
  <si>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</si>
  <si>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</si>
  <si>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</si>
  <si>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</si>
  <si>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</si>
  <si>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</si>
  <si>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</si>
  <si>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</si>
  <si>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</si>
  <si>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</si>
  <si>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</si>
  <si>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</si>
  <si>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</si>
  <si>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</si>
  <si>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</si>
  <si>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</si>
  <si>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</si>
  <si>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</si>
  <si>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</si>
  <si>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</si>
  <si>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</si>
  <si>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</si>
  <si>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</si>
  <si>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</si>
  <si>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</si>
  <si>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</si>
  <si>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</si>
  <si>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</si>
  <si>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</si>
  <si>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</si>
  <si>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</si>
  <si>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</si>
  <si>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</si>
  <si>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</si>
  <si>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</si>
  <si>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</si>
  <si>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</si>
  <si>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</si>
  <si>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</si>
  <si>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</si>
  <si>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</si>
  <si>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</si>
  <si>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</si>
  <si>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</si>
  <si>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</si>
  <si>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</si>
  <si>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</si>
  <si>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</si>
  <si>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</si>
  <si>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</si>
  <si>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</si>
  <si>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</si>
  <si>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</si>
  <si>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</si>
  <si>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</si>
  <si>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</si>
  <si>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</si>
  <si>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</si>
  <si>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</si>
  <si>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</si>
  <si>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</si>
  <si>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</si>
  <si>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</si>
  <si>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</si>
  <si>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</si>
  <si>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</si>
  <si>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</si>
  <si>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</si>
  <si>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</si>
  <si>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</si>
  <si>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</si>
  <si>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</si>
  <si>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</si>
  <si>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</si>
  <si>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</si>
  <si>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</si>
  <si>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</si>
  <si>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</si>
  <si>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</si>
  <si>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</si>
  <si>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</si>
  <si>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</si>
  <si>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</si>
  <si>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</si>
  <si>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</si>
  <si>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</si>
  <si>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</si>
  <si>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</si>
  <si>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</si>
  <si>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</si>
  <si>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</si>
  <si>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</si>
  <si>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</si>
  <si>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</si>
  <si>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</si>
  <si>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</si>
  <si>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</si>
  <si>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</si>
  <si>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</si>
  <si>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</si>
  <si>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</si>
  <si>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</si>
  <si>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</si>
  <si>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</si>
  <si>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</si>
  <si>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</si>
  <si>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</si>
  <si>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</si>
  <si>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</si>
  <si>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</si>
  <si>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</si>
  <si>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</si>
  <si>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</si>
  <si>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</si>
  <si>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</si>
  <si>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</si>
  <si>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</si>
  <si>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</si>
  <si>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</si>
  <si>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</si>
  <si>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</si>
  <si>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</si>
  <si>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</si>
  <si>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</si>
  <si>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</si>
  <si>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</si>
  <si>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</si>
  <si>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</si>
  <si>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</si>
  <si>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</si>
  <si>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</si>
  <si>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</si>
  <si>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</si>
  <si>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</si>
  <si>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</si>
  <si>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</si>
  <si>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</si>
  <si>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</si>
  <si>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</si>
  <si>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</si>
  <si>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</si>
  <si>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</si>
  <si>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</si>
  <si>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</si>
  <si>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</si>
  <si>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</si>
  <si>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</si>
  <si>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</si>
  <si>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</si>
  <si>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</si>
  <si>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</si>
  <si>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</si>
  <si>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</si>
  <si>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</si>
  <si>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</si>
  <si>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</si>
  <si>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</si>
  <si>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</si>
  <si>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</si>
  <si>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</si>
  <si>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</si>
  <si>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</si>
  <si>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</si>
  <si>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</si>
  <si>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</si>
  <si>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</si>
  <si>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</si>
  <si>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</si>
  <si>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</si>
  <si>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</si>
  <si>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</si>
  <si>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</si>
  <si>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</si>
  <si>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</si>
  <si>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</si>
  <si>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</si>
  <si>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</si>
  <si>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</si>
  <si>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</si>
  <si>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</si>
  <si>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</si>
  <si>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</si>
  <si>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</si>
  <si>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</si>
  <si>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</si>
  <si>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</si>
  <si>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</si>
  <si>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</si>
  <si>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</si>
  <si>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</si>
  <si>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</si>
  <si>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</si>
  <si>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</si>
  <si>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</si>
  <si>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</si>
  <si>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</si>
  <si>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</si>
  <si>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</si>
  <si>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</si>
  <si>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</si>
  <si>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</si>
  <si>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</si>
  <si>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</si>
  <si>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</si>
  <si>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</si>
  <si>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</si>
  <si>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</si>
  <si>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</si>
  <si>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</si>
  <si>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</si>
  <si>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</si>
  <si>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</si>
  <si>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</si>
  <si>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</si>
  <si>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</si>
  <si>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</si>
  <si>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</si>
  <si>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</si>
  <si>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</si>
  <si>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</si>
  <si>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</si>
  <si>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</si>
  <si>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</si>
  <si>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</si>
  <si>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</si>
  <si>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</si>
  <si>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</si>
  <si>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</si>
  <si>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</si>
  <si>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</si>
  <si>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</si>
  <si>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</si>
  <si>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</si>
  <si>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</si>
  <si>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</si>
  <si>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</si>
  <si>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</si>
  <si>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</si>
  <si>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</si>
  <si>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</si>
  <si>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</si>
  <si>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</si>
  <si>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</si>
  <si>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</si>
  <si>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</si>
  <si>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</si>
  <si>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</si>
  <si>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</si>
  <si>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</si>
  <si>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</si>
  <si>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</si>
  <si>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</si>
  <si>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</si>
  <si>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</si>
  <si>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</si>
  <si>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</si>
  <si>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</si>
  <si>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</si>
  <si>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</si>
  <si>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</si>
  <si>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</si>
  <si>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</si>
  <si>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</si>
  <si>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</si>
  <si>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</si>
  <si>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</si>
  <si>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</si>
  <si>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</si>
  <si>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</si>
  <si>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</si>
  <si>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</si>
  <si>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</si>
  <si>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</si>
  <si>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</si>
  <si>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</si>
  <si>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</si>
  <si>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</si>
  <si>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</si>
  <si>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</si>
  <si>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</si>
  <si>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</si>
  <si>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</si>
  <si>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</si>
  <si>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</si>
  <si>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</si>
  <si>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</si>
  <si>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</si>
  <si>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</si>
  <si>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</si>
  <si>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</si>
  <si>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</si>
  <si>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</si>
  <si>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</si>
  <si>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</si>
  <si>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</si>
  <si>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</si>
  <si>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</si>
  <si>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</si>
  <si>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</si>
  <si>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</si>
  <si>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</si>
  <si>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</si>
  <si>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</si>
  <si>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</si>
  <si>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</si>
  <si>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</si>
  <si>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</si>
  <si>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</si>
  <si>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</si>
  <si>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</si>
  <si>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</si>
  <si>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</si>
  <si>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</si>
  <si>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</si>
  <si>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</si>
  <si>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</si>
  <si>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</si>
  <si>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</si>
  <si>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</si>
  <si>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</si>
  <si>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</si>
  <si>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</si>
  <si>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</si>
  <si>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</si>
  <si>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</si>
  <si>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</si>
  <si>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</si>
  <si>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</si>
  <si>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</si>
  <si>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</si>
  <si>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</si>
  <si>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</si>
  <si>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</si>
  <si>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</si>
  <si>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</si>
  <si>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</si>
  <si>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</si>
  <si>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</si>
  <si>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</si>
  <si>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</si>
  <si>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</si>
  <si>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</si>
  <si>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</si>
  <si>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</si>
  <si>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</si>
  <si>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</si>
  <si>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</si>
  <si>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</si>
  <si>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</si>
  <si>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</si>
  <si>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</si>
  <si>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</si>
  <si>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</si>
  <si>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</si>
  <si>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</si>
  <si>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</si>
  <si>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</si>
  <si>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</si>
  <si>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</si>
  <si>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</si>
  <si>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</si>
  <si>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</si>
  <si>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</si>
  <si>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</si>
  <si>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</si>
  <si>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</si>
  <si>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</si>
  <si>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</si>
  <si>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</si>
  <si>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</si>
  <si>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</si>
  <si>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</si>
  <si>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</si>
  <si>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</si>
  <si>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</si>
  <si>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</si>
  <si>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</si>
  <si>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</si>
  <si>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</si>
  <si>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</si>
  <si>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</si>
  <si>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</si>
  <si>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</si>
  <si>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</si>
  <si>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</si>
  <si>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</si>
  <si>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</si>
  <si>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</si>
  <si>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</si>
  <si>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</si>
  <si>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</si>
  <si>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</si>
  <si>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</si>
  <si>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</si>
  <si>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</si>
  <si>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</si>
  <si>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</si>
  <si>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</si>
  <si>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</si>
  <si>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</si>
  <si>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</si>
  <si>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</si>
  <si>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</si>
  <si>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</si>
  <si>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</si>
  <si>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</si>
  <si>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</si>
  <si>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</si>
  <si>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</si>
  <si>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</si>
  <si>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</si>
  <si>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</si>
  <si>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</si>
  <si>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</si>
  <si>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</si>
  <si>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</si>
  <si>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</si>
  <si>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</si>
  <si>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</si>
  <si>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</si>
  <si>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</si>
  <si>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</si>
  <si>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</si>
  <si>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</si>
  <si>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</si>
  <si>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</si>
  <si>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</si>
  <si>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</si>
  <si>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</si>
  <si>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</si>
  <si>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</si>
  <si>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</si>
  <si>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</si>
  <si>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</si>
  <si>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</si>
  <si>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</si>
  <si>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</si>
  <si>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</si>
  <si>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</si>
  <si>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</si>
  <si>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</si>
  <si>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</si>
  <si>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</si>
  <si>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</si>
  <si>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</si>
  <si>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</si>
  <si>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</si>
  <si>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</si>
  <si>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</si>
  <si>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</si>
  <si>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</si>
  <si>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</si>
  <si>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</si>
  <si>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</si>
  <si>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</si>
  <si>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</si>
  <si>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</si>
  <si>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</si>
  <si>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</si>
  <si>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</si>
  <si>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</si>
  <si>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</si>
  <si>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</si>
  <si>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</si>
  <si>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</si>
  <si>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</si>
  <si>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</si>
  <si>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</si>
  <si>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</si>
  <si>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</si>
  <si>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</si>
  <si>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</si>
  <si>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</si>
  <si>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</si>
  <si>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</si>
  <si>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</si>
  <si>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</si>
  <si>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</si>
  <si>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</si>
  <si>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</si>
  <si>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</si>
  <si>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</si>
  <si>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</si>
  <si>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</si>
  <si>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</si>
  <si>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</si>
  <si>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</si>
  <si>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</si>
  <si>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</si>
  <si>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</si>
  <si>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</si>
  <si>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</si>
  <si>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</si>
  <si>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</si>
  <si>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</si>
  <si>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</si>
  <si>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</si>
  <si>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</si>
  <si>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</si>
  <si>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</si>
  <si>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</si>
  <si>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</si>
  <si>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</si>
  <si>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</si>
  <si>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</si>
  <si>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</si>
  <si>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</si>
  <si>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</si>
  <si>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</si>
  <si>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</si>
  <si>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</si>
  <si>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</si>
  <si>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</si>
  <si>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</si>
  <si>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</si>
  <si>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</si>
  <si>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</si>
  <si>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</si>
  <si>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</si>
  <si>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</si>
  <si>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</si>
  <si>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</si>
  <si>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</si>
  <si>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</si>
  <si>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</si>
  <si>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</si>
  <si>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</si>
  <si>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</si>
  <si>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</si>
  <si>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</si>
  <si>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</si>
  <si>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</si>
  <si>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</si>
  <si>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</si>
  <si>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</si>
  <si>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</si>
  <si>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</si>
  <si>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</si>
  <si>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</si>
  <si>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</si>
  <si>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</si>
  <si>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</si>
  <si>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</si>
  <si>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</si>
  <si>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</si>
  <si>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</si>
  <si>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</si>
  <si>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</si>
  <si>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</si>
  <si>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</si>
  <si>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</si>
  <si>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</si>
  <si>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</si>
  <si>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</si>
  <si>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</si>
  <si>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</si>
  <si>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</si>
  <si>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</si>
  <si>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</si>
  <si>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</si>
  <si>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</si>
  <si>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</si>
  <si>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</si>
  <si>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</si>
  <si>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</si>
  <si>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</si>
  <si>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</si>
  <si>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</si>
  <si>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</si>
  <si>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</si>
  <si>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</si>
  <si>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</si>
  <si>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</si>
  <si>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</si>
  <si>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</si>
  <si>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</si>
  <si>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</si>
  <si>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</si>
  <si>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</si>
  <si>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</si>
  <si>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</si>
  <si>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</si>
  <si>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</si>
  <si>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</si>
  <si>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</si>
  <si>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</si>
  <si>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</si>
  <si>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</si>
  <si>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</si>
  <si>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</si>
  <si>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</si>
  <si>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</si>
  <si>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</si>
  <si>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</si>
  <si>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</si>
  <si>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</si>
  <si>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</si>
  <si>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</si>
  <si>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</si>
  <si>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</si>
  <si>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</si>
  <si>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</si>
  <si>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</si>
  <si>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</si>
  <si>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</si>
  <si>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</si>
  <si>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</si>
  <si>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</si>
  <si>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</si>
  <si>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</si>
  <si>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</si>
  <si>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</si>
  <si>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</si>
  <si>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</si>
  <si>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</si>
  <si>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</si>
  <si>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</si>
  <si>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</si>
  <si>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</si>
  <si>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</si>
  <si>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</si>
  <si>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</si>
  <si>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</si>
  <si>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</si>
  <si>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</si>
  <si>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</si>
  <si>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</si>
  <si>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</si>
  <si>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</si>
  <si>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</si>
  <si>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</si>
  <si>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</si>
  <si>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</si>
  <si>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</si>
  <si>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</si>
  <si>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</si>
  <si>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</si>
  <si>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</si>
  <si>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</si>
  <si>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</si>
  <si>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</si>
  <si>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</si>
  <si>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</si>
  <si>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</si>
  <si>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</si>
  <si>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</si>
  <si>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</si>
  <si>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</si>
  <si>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</si>
  <si>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</si>
  <si>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</si>
  <si>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</si>
  <si>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</si>
  <si>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</si>
  <si>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</si>
  <si>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</si>
  <si>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</si>
  <si>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</si>
  <si>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</si>
  <si>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</si>
  <si>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</si>
  <si>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</si>
  <si>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</si>
  <si>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</si>
  <si>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</si>
  <si>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</si>
  <si>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</si>
  <si>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</si>
  <si>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</si>
  <si>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</si>
  <si>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</si>
  <si>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</si>
  <si>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</si>
  <si>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</si>
  <si>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</si>
  <si>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</si>
  <si>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</si>
  <si>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</si>
  <si>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</si>
  <si>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</si>
  <si>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</si>
  <si>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</si>
  <si>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</si>
  <si>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</si>
  <si>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</si>
  <si>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</si>
  <si>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</si>
  <si>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</si>
  <si>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</si>
  <si>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</si>
  <si>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</si>
  <si>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</si>
  <si>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</si>
  <si>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</si>
  <si>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</si>
  <si>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</si>
  <si>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</si>
  <si>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</si>
  <si>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</si>
  <si>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</si>
  <si>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</si>
  <si>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</si>
  <si>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</si>
  <si>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</si>
  <si>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</si>
  <si>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</si>
  <si>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</si>
  <si>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</si>
  <si>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</si>
  <si>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</si>
  <si>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</si>
  <si>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</si>
  <si>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</si>
  <si>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</si>
  <si>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</si>
  <si>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</si>
  <si>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</si>
  <si>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</si>
  <si>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</si>
  <si>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</si>
  <si>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</si>
  <si>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</si>
  <si>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</si>
  <si>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</si>
  <si>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</si>
  <si>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</si>
  <si>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</si>
  <si>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</si>
  <si>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</si>
  <si>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</si>
  <si>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</si>
  <si>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</si>
  <si>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</si>
  <si>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</si>
  <si>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</si>
  <si>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</si>
  <si>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</si>
  <si>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</si>
  <si>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</si>
  <si>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</si>
  <si>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</si>
  <si>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</si>
  <si>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</si>
  <si>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</si>
  <si>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</si>
  <si>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</si>
  <si>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</si>
  <si>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</si>
  <si>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</si>
  <si>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</si>
  <si>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</si>
  <si>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</si>
  <si>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</si>
  <si>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</si>
  <si>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</si>
  <si>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</si>
  <si>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</si>
  <si>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</si>
  <si>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</si>
  <si>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</si>
  <si>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</si>
  <si>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</si>
  <si>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</si>
  <si>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</si>
  <si>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</si>
  <si>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</si>
  <si>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</si>
  <si>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</si>
  <si>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</si>
  <si>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</si>
  <si>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</si>
  <si>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</si>
  <si>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</si>
  <si>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</si>
  <si>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</si>
  <si>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</si>
  <si>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</si>
  <si>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</si>
  <si>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</si>
  <si>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</si>
  <si>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</si>
  <si>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</si>
  <si>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</si>
  <si>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</si>
  <si>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</si>
  <si>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</si>
  <si>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</si>
  <si>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</si>
  <si>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</si>
  <si>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</si>
  <si>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</si>
  <si>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</si>
  <si>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</si>
  <si>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</si>
  <si>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</si>
  <si>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</si>
  <si>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</si>
  <si>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</si>
  <si>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</si>
  <si>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</si>
  <si>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</si>
  <si>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</si>
  <si>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</si>
  <si>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</si>
  <si>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</si>
  <si>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</si>
  <si>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</si>
  <si>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</si>
  <si>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</si>
  <si>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</si>
  <si>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</si>
  <si>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</si>
  <si>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</si>
  <si>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</si>
  <si>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</si>
  <si>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</si>
  <si>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</si>
  <si>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</si>
  <si>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</si>
  <si>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</si>
  <si>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</si>
  <si>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</si>
  <si>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</si>
  <si>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</si>
  <si>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</si>
  <si>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</si>
  <si>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</si>
  <si>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</si>
  <si>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</si>
  <si>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</si>
  <si>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</si>
  <si>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</si>
  <si>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</si>
  <si>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</si>
  <si>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</si>
  <si>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</si>
  <si>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</si>
  <si>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</si>
  <si>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</si>
  <si>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</si>
  <si>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</si>
  <si>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</si>
  <si>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</si>
  <si>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</si>
  <si>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</si>
  <si>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</si>
  <si>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</si>
  <si>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</si>
  <si>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</si>
  <si>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</si>
  <si>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</si>
  <si>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</si>
  <si>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</si>
  <si>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</si>
  <si>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</si>
  <si>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</si>
  <si>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</si>
  <si>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</si>
  <si>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</si>
  <si>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</si>
  <si>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</si>
  <si>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</si>
  <si>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</si>
  <si>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</si>
  <si>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</si>
  <si>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</si>
  <si>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</si>
  <si>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</si>
  <si>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</si>
  <si>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</si>
  <si>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</si>
  <si>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</si>
  <si>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</si>
  <si>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</si>
  <si>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</si>
  <si>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</si>
  <si>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</si>
  <si>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</si>
  <si>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</si>
  <si>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</si>
  <si>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</si>
  <si>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</si>
  <si>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</si>
  <si>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</si>
  <si>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</si>
  <si>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</si>
  <si>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</si>
  <si>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</si>
  <si>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</si>
  <si>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</si>
  <si>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</si>
  <si>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</si>
  <si>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</si>
  <si>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</si>
  <si>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</si>
  <si>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</si>
  <si>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</si>
  <si>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</si>
  <si>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</si>
  <si>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</si>
  <si>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</si>
  <si>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</si>
  <si>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</si>
  <si>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</si>
  <si>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</si>
  <si>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</si>
  <si>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</si>
  <si>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</si>
  <si>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</si>
  <si>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</si>
  <si>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</si>
  <si>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</si>
  <si>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</si>
  <si>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</si>
  <si>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</si>
  <si>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</si>
  <si>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</si>
  <si>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</si>
  <si>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</si>
  <si>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</si>
  <si>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</si>
  <si>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</si>
  <si>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</si>
  <si>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</si>
  <si>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</si>
  <si>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</si>
  <si>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</si>
  <si>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</si>
  <si>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</si>
  <si>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</si>
  <si>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</si>
  <si>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</si>
  <si>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</si>
  <si>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</si>
  <si>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</si>
  <si>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</si>
  <si>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</si>
  <si>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</si>
  <si>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</si>
  <si>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</si>
  <si>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</si>
  <si>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</si>
  <si>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</si>
  <si>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</si>
  <si>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</si>
  <si>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</si>
  <si>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</si>
  <si>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</si>
  <si>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</si>
  <si>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</si>
  <si>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</si>
  <si>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</si>
  <si>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</si>
  <si>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</si>
  <si>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</si>
  <si>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</si>
  <si>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</si>
  <si>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</si>
  <si>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</si>
  <si>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</si>
  <si>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</si>
  <si>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</si>
  <si>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</si>
  <si>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</si>
  <si>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</si>
  <si>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</si>
  <si>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</si>
  <si>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</si>
  <si>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</si>
  <si>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</si>
  <si>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</si>
  <si>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</si>
  <si>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</si>
  <si>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</si>
  <si>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</si>
  <si>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</si>
  <si>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</si>
  <si>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</si>
  <si>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</si>
  <si>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</si>
  <si>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</si>
  <si>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</si>
  <si>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</si>
  <si>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</si>
  <si>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</si>
  <si>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</si>
  <si>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</si>
  <si>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</si>
  <si>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</si>
  <si>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</si>
  <si>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</si>
  <si>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</si>
  <si>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</si>
  <si>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</si>
  <si>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</si>
  <si>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</si>
  <si>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</si>
  <si>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</si>
  <si>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</si>
  <si>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</si>
  <si>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</si>
  <si>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</si>
  <si>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</si>
  <si>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</si>
  <si>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</si>
  <si>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</si>
  <si>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</si>
  <si>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</si>
  <si>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</si>
  <si>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</si>
  <si>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</si>
  <si>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</si>
  <si>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</si>
  <si>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</si>
  <si>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</si>
  <si>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</si>
  <si>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</si>
  <si>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</si>
  <si>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</si>
  <si>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</si>
  <si>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</si>
  <si>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</si>
  <si>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</si>
  <si>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</si>
  <si>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</si>
  <si>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</si>
  <si>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</si>
  <si>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</si>
  <si>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</si>
  <si>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</si>
  <si>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</si>
  <si>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</si>
  <si>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</si>
  <si>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</si>
  <si>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</si>
  <si>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</si>
  <si>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</si>
  <si>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</si>
  <si>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</si>
  <si>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</si>
  <si>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</si>
  <si>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</si>
  <si>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</si>
  <si>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</si>
  <si>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</si>
  <si>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</si>
  <si>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</si>
  <si>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</si>
  <si>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</si>
  <si>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</si>
  <si>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</si>
  <si>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</si>
  <si>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</si>
  <si>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</si>
  <si>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</si>
  <si>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</si>
  <si>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</si>
  <si>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</si>
  <si>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</si>
  <si>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</si>
  <si>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</si>
  <si>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</si>
  <si>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</si>
  <si>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</si>
  <si>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</si>
  <si>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</si>
  <si>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</si>
  <si>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</si>
  <si>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</si>
  <si>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</si>
  <si>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</si>
  <si>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</si>
  <si>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</si>
  <si>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</si>
  <si>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</si>
  <si>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</si>
  <si>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</si>
  <si>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</si>
  <si>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</si>
  <si>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</si>
  <si>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</si>
  <si>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</si>
  <si>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</si>
  <si>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</si>
  <si>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</si>
  <si>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</si>
  <si>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</si>
  <si>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</si>
  <si>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</si>
  <si>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</si>
  <si>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</si>
  <si>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</si>
  <si>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</si>
  <si>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</si>
  <si>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</si>
  <si>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</si>
  <si>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</si>
  <si>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</si>
  <si>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</si>
  <si>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</si>
  <si>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</si>
  <si>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</si>
  <si>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</si>
  <si>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</si>
  <si>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</si>
  <si>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</si>
  <si>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</si>
  <si>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</si>
  <si>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</si>
  <si>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</si>
  <si>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</si>
  <si>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</si>
  <si>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</si>
  <si>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</si>
  <si>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</si>
  <si>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</si>
  <si>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</si>
  <si>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</si>
  <si>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</si>
  <si>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</si>
  <si>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</si>
  <si>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</si>
  <si>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</si>
  <si>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</si>
  <si>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</si>
  <si>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</si>
  <si>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</si>
  <si>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</si>
  <si>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</si>
  <si>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</si>
  <si>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</si>
  <si>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</si>
  <si>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</si>
  <si>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</si>
  <si>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</si>
  <si>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</si>
  <si>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</si>
  <si>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</si>
  <si>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</si>
  <si>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</si>
  <si>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</si>
  <si>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</si>
  <si>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</si>
  <si>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</si>
  <si>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</si>
  <si>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</si>
  <si>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</si>
  <si>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</si>
  <si>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</si>
  <si>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</si>
  <si>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</si>
  <si>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</si>
  <si>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</si>
  <si>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</si>
  <si>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</si>
  <si>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</si>
  <si>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</si>
  <si>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</si>
  <si>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</si>
  <si>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</si>
  <si>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</si>
  <si>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</si>
  <si>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</si>
  <si>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</si>
  <si>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</si>
  <si>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</si>
  <si>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</si>
  <si>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</si>
  <si>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</si>
  <si>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</si>
  <si>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</si>
  <si>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</si>
  <si>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</si>
  <si>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</si>
  <si>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</si>
  <si>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</si>
  <si>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</si>
  <si>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</si>
  <si>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</si>
  <si>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</si>
  <si>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</si>
  <si>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</si>
  <si>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</si>
  <si>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</si>
  <si>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</si>
  <si>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</si>
  <si>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</si>
  <si>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</si>
  <si>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</si>
  <si>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</si>
  <si>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</si>
  <si>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</si>
  <si>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</si>
  <si>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</si>
  <si>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</si>
  <si>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</si>
  <si>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</si>
  <si>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</si>
  <si>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</si>
  <si>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</si>
  <si>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</si>
  <si>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</si>
  <si>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</si>
  <si>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</si>
  <si>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</si>
  <si>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</si>
  <si>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</si>
  <si>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</si>
  <si>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</si>
  <si>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</si>
  <si>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</si>
  <si>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</si>
  <si>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</si>
  <si>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</si>
  <si>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</si>
  <si>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</si>
  <si>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</si>
  <si>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</si>
  <si>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</si>
  <si>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</si>
  <si>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</si>
  <si>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</si>
  <si>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</si>
  <si>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</si>
  <si>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</si>
  <si>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</si>
  <si>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</si>
  <si>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</si>
  <si>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</si>
  <si>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</si>
  <si>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</si>
  <si>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</si>
  <si>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</si>
  <si>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</si>
  <si>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</si>
  <si>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</si>
  <si>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</si>
  <si>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</si>
  <si>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</si>
  <si>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</si>
  <si>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</si>
  <si>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</si>
  <si>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</si>
  <si>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</si>
  <si>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</si>
  <si>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</si>
  <si>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</si>
  <si>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</si>
  <si>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</si>
  <si>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</si>
  <si>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</si>
  <si>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</si>
  <si>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</si>
  <si>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</si>
  <si>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</si>
  <si>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</si>
  <si>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</si>
  <si>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</si>
  <si>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</si>
  <si>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</si>
  <si>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</si>
  <si>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</si>
  <si>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</si>
  <si>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</si>
  <si>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</si>
  <si>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</si>
  <si>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</si>
  <si>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</si>
  <si>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</si>
  <si>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</si>
  <si>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</si>
  <si>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</si>
  <si>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</si>
  <si>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</si>
  <si>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</si>
  <si>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</si>
  <si>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</si>
  <si>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</si>
  <si>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</si>
  <si>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</si>
  <si>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</si>
  <si>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</si>
  <si>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</si>
  <si>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</si>
  <si>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</si>
  <si>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</si>
  <si>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</si>
  <si>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</si>
  <si>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</si>
  <si>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</si>
  <si>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</si>
  <si>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</si>
  <si>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</si>
  <si>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</si>
  <si>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</si>
  <si>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</si>
  <si>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</si>
  <si>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</si>
  <si>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</si>
  <si>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</si>
  <si>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</si>
  <si>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</si>
  <si>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</si>
  <si>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</si>
  <si>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</si>
  <si>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</si>
  <si>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</si>
  <si>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</si>
  <si>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</si>
  <si>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</si>
  <si>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</si>
  <si>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</si>
  <si>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</si>
  <si>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</si>
  <si>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</si>
  <si>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</si>
  <si>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</si>
  <si>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</si>
  <si>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</si>
  <si>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</si>
  <si>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</si>
  <si>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</si>
  <si>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</si>
  <si>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</si>
  <si>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</si>
  <si>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</si>
  <si>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</si>
  <si>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</si>
  <si>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</si>
  <si>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</si>
  <si>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</si>
  <si>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</si>
  <si>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</si>
  <si>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</si>
  <si>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</si>
  <si>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</si>
  <si>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</si>
  <si>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</si>
  <si>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</si>
  <si>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</si>
  <si>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</si>
  <si>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</si>
  <si>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</si>
  <si>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</si>
  <si>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</si>
  <si>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</si>
  <si>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</si>
  <si>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</si>
  <si>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</si>
  <si>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</si>
  <si>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</si>
  <si>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</si>
  <si>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</si>
  <si>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</si>
  <si>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</si>
  <si>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</si>
  <si>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</si>
  <si>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</si>
  <si>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</si>
  <si>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</si>
  <si>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</si>
  <si>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</si>
  <si>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</si>
  <si>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</si>
  <si>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</si>
  <si>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</si>
  <si>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</si>
  <si>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</si>
  <si>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</si>
  <si>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</si>
  <si>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</si>
  <si>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</si>
  <si>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</si>
  <si>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</si>
  <si>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</si>
  <si>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</si>
  <si>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</si>
  <si>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</si>
  <si>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</si>
  <si>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</si>
  <si>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</si>
  <si>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</si>
  <si>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</si>
  <si>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</si>
  <si>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</si>
  <si>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</si>
  <si>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</si>
  <si>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</si>
  <si>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</si>
  <si>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</si>
  <si>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</si>
  <si>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</si>
  <si>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</si>
  <si>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</si>
  <si>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</si>
  <si>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</si>
  <si>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</si>
  <si>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</si>
  <si>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</si>
  <si>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</si>
  <si>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</si>
  <si>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</si>
  <si>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</si>
  <si>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</si>
  <si>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</si>
  <si>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</si>
  <si>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</si>
  <si>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</si>
  <si>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</si>
  <si>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</si>
  <si>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</si>
  <si>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</si>
  <si>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</si>
  <si>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</si>
  <si>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</si>
  <si>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</si>
  <si>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</si>
  <si>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</si>
  <si>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</si>
  <si>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</si>
  <si>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</si>
  <si>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</si>
  <si>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</si>
  <si>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</si>
  <si>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</si>
  <si>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</si>
  <si>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</si>
  <si>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</si>
  <si>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</si>
  <si>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</si>
  <si>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</si>
  <si>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</si>
  <si>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</si>
  <si>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</si>
  <si>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</si>
  <si>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</si>
  <si>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</si>
  <si>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</si>
  <si>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</si>
  <si>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</si>
  <si>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</si>
  <si>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</si>
  <si>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</si>
  <si>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</si>
  <si>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</si>
  <si>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</si>
  <si>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</si>
  <si>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</si>
  <si>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</si>
  <si>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</si>
  <si>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</si>
  <si>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</si>
  <si>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</si>
  <si>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</si>
  <si>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</si>
  <si>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</si>
  <si>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</si>
  <si>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</si>
  <si>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</si>
  <si>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</si>
  <si>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</si>
  <si>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</si>
  <si>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</si>
  <si>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</si>
  <si>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</si>
  <si>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</si>
  <si>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</si>
  <si>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</si>
  <si>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</si>
  <si>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</si>
  <si>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</si>
  <si>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</si>
  <si>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</si>
  <si>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</si>
  <si>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</si>
  <si>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</si>
  <si>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</si>
  <si>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</si>
  <si>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</si>
  <si>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</si>
  <si>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</si>
  <si>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</si>
  <si>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</si>
  <si>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</si>
  <si>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</si>
  <si>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</si>
  <si>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</si>
  <si>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</si>
  <si>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</si>
  <si>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</si>
  <si>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</si>
  <si>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</si>
  <si>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</si>
  <si>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</si>
  <si>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</si>
  <si>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</si>
  <si>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</si>
  <si>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</si>
  <si>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</si>
  <si>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</si>
  <si>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</si>
  <si>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</si>
  <si>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</si>
  <si>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</si>
  <si>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</si>
  <si>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</si>
  <si>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</si>
  <si>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</si>
  <si>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</si>
  <si>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</si>
  <si>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</si>
  <si>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</si>
  <si>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</si>
  <si>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</si>
  <si>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</si>
  <si>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</si>
  <si>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</si>
  <si>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</si>
  <si>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</si>
  <si>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</si>
  <si>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</si>
  <si>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</si>
  <si>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</si>
  <si>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</si>
  <si>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</si>
  <si>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</si>
  <si>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</si>
  <si>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</si>
  <si>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</si>
  <si>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</si>
  <si>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</si>
  <si>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</si>
  <si>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</si>
  <si>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</si>
  <si>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</si>
  <si>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</si>
  <si>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</si>
  <si>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</si>
  <si>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</si>
  <si>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</si>
  <si>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</si>
  <si>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</si>
  <si>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</si>
  <si>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</si>
  <si>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</si>
  <si>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</si>
  <si>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</si>
  <si>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</si>
  <si>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</si>
  <si>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</si>
  <si>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</si>
  <si>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</si>
  <si>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</si>
  <si>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</si>
  <si>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</si>
  <si>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</si>
  <si>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</si>
  <si>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</si>
  <si>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</si>
  <si>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</si>
  <si>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</si>
  <si>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</si>
  <si>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</si>
  <si>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</si>
  <si>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</si>
  <si>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</si>
  <si>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</si>
  <si>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</si>
  <si>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</si>
  <si>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</si>
  <si>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</si>
  <si>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</si>
  <si>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</si>
  <si>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</si>
  <si>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</si>
  <si>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</si>
  <si>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</si>
  <si>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</si>
  <si>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</si>
  <si>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</si>
  <si>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</si>
  <si>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</si>
  <si>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</si>
  <si>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</si>
  <si>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</si>
  <si>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</si>
  <si>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</si>
  <si>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</si>
  <si>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</si>
  <si>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</si>
  <si>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</si>
  <si>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</si>
  <si>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</si>
  <si>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</si>
  <si>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</si>
  <si>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</si>
  <si>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</si>
  <si>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</si>
  <si>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</si>
  <si>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</si>
  <si>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</si>
  <si>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</si>
  <si>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</si>
  <si>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</si>
  <si>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</si>
  <si>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</si>
  <si>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</si>
  <si>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</si>
  <si>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</si>
  <si>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</si>
  <si>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</si>
  <si>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</si>
  <si>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</si>
  <si>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</si>
  <si>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</si>
  <si>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</si>
  <si>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</si>
  <si>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</si>
  <si>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</si>
  <si>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</si>
  <si>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</si>
  <si>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</si>
  <si>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</si>
  <si>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</si>
  <si>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</si>
  <si>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</si>
  <si>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</si>
  <si>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</si>
  <si>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</si>
  <si>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</si>
  <si>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</si>
  <si>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</si>
  <si>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</si>
  <si>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</si>
  <si>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</si>
  <si>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</si>
  <si>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</si>
  <si>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</si>
  <si>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</si>
  <si>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</si>
  <si>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</si>
  <si>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</si>
  <si>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</si>
  <si>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</si>
  <si>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</si>
  <si>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</si>
  <si>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</si>
  <si>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</si>
  <si>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</si>
  <si>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</si>
  <si>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</si>
  <si>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</si>
  <si>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</si>
  <si>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</si>
  <si>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</si>
  <si>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</si>
  <si>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</si>
  <si>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</si>
  <si>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</si>
  <si>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</si>
  <si>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</si>
  <si>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</si>
  <si>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</si>
  <si>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</si>
  <si>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</si>
  <si>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</si>
  <si>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</si>
  <si>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</si>
  <si>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</si>
  <si>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</si>
  <si>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</si>
  <si>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</si>
  <si>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</si>
  <si>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</si>
  <si>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</si>
  <si>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</si>
  <si>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</si>
  <si>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</si>
  <si>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</si>
  <si>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</si>
  <si>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</si>
  <si>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</si>
  <si>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</si>
  <si>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</si>
  <si>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</si>
  <si>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</si>
  <si>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</si>
  <si>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</si>
  <si>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</si>
  <si>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</si>
  <si>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</si>
  <si>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</si>
  <si>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</si>
  <si>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</si>
  <si>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</si>
  <si>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</si>
  <si>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</si>
  <si>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</si>
  <si>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</si>
  <si>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</si>
  <si>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</si>
  <si>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</si>
  <si>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</si>
  <si>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</si>
  <si>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</si>
  <si>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</si>
  <si>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</si>
  <si>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</si>
  <si>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</si>
  <si>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</si>
  <si>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</si>
  <si>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</si>
  <si>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</si>
  <si>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</si>
  <si>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</si>
  <si>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</si>
  <si>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</si>
  <si>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</si>
  <si>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</si>
  <si>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</si>
  <si>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</si>
  <si>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</si>
  <si>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</si>
  <si>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</si>
  <si>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</si>
  <si>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</si>
  <si>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</si>
  <si>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</si>
  <si>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</si>
  <si>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</si>
  <si>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</si>
  <si>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</si>
  <si>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</si>
  <si>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</si>
  <si>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</si>
  <si>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</si>
  <si>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</si>
  <si>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</si>
  <si>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</si>
  <si>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</si>
  <si>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</si>
  <si>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</si>
  <si>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</si>
  <si>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</si>
  <si>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</si>
  <si>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</si>
  <si>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</si>
  <si>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</si>
  <si>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</si>
  <si>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</si>
  <si>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</si>
  <si>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</si>
  <si>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</si>
  <si>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</si>
  <si>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</si>
  <si>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</si>
  <si>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</si>
  <si>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</si>
  <si>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</si>
  <si>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</si>
  <si>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</si>
  <si>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</si>
  <si>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</si>
  <si>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</si>
  <si>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</si>
  <si>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</si>
  <si>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</si>
  <si>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</si>
  <si>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</si>
  <si>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</si>
  <si>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</si>
  <si>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</si>
  <si>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</si>
  <si>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</si>
  <si>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</si>
  <si>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</si>
  <si>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</si>
  <si>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</si>
  <si>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</si>
  <si>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</si>
  <si>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</si>
  <si>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</si>
  <si>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</si>
  <si>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</si>
  <si>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</si>
  <si>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</si>
  <si>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</si>
  <si>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</si>
  <si>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</si>
  <si>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</si>
  <si>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</si>
  <si>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</si>
  <si>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</si>
  <si>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</si>
  <si>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</si>
  <si>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</si>
  <si>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</si>
  <si>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</si>
  <si>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</si>
  <si>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</si>
  <si>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</si>
  <si>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</si>
  <si>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</si>
  <si>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</si>
  <si>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</si>
  <si>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</si>
  <si>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</si>
  <si>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</si>
  <si>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</si>
  <si>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</si>
  <si>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</si>
  <si>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</si>
  <si>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</si>
  <si>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</si>
  <si>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</si>
  <si>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</si>
  <si>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</si>
  <si>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</si>
  <si>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</si>
  <si>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</si>
  <si>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</si>
  <si>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</si>
  <si>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</si>
  <si>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</si>
  <si>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</si>
  <si>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</si>
  <si>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</si>
  <si>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</si>
  <si>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</si>
  <si>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</si>
  <si>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</si>
  <si>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</si>
  <si>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</si>
  <si>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</si>
  <si>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</si>
  <si>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</si>
  <si>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</si>
  <si>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</si>
  <si>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</si>
  <si>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</si>
  <si>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</si>
  <si>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</si>
  <si>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</si>
  <si>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</si>
  <si>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</si>
  <si>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</si>
  <si>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</si>
  <si>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</si>
  <si>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</si>
  <si>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</si>
  <si>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</si>
  <si>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</si>
  <si>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</si>
  <si>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</si>
  <si>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</si>
  <si>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</si>
  <si>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</si>
  <si>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</si>
  <si>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</si>
  <si>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</si>
  <si>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</si>
  <si>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</si>
  <si>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</si>
  <si>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</si>
  <si>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</si>
  <si>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</si>
  <si>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</si>
  <si>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</si>
  <si>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</si>
  <si>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</si>
  <si>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</si>
  <si>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</si>
  <si>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</si>
  <si>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</si>
  <si>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</si>
  <si>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</si>
  <si>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</si>
  <si>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</si>
  <si>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</si>
  <si>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</si>
  <si>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</si>
  <si>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</si>
  <si>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</si>
  <si>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</si>
  <si>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</si>
  <si>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</si>
  <si>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</si>
  <si>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</si>
  <si>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</si>
  <si>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</si>
  <si>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</si>
  <si>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</si>
  <si>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</si>
  <si>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</si>
  <si>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</si>
  <si>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</si>
  <si>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</si>
  <si>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</si>
  <si>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</si>
  <si>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</si>
  <si>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</si>
  <si>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</si>
  <si>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</si>
  <si>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</si>
  <si>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</si>
  <si>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</si>
  <si>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</si>
  <si>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</si>
  <si>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</si>
  <si>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</si>
  <si>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</si>
  <si>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</si>
  <si>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</si>
  <si>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</si>
  <si>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</si>
  <si>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</si>
  <si>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</si>
  <si>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</si>
  <si>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</si>
  <si>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</si>
  <si>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</si>
  <si>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</si>
  <si>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</si>
  <si>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</si>
  <si>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</si>
  <si>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</si>
  <si>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</si>
  <si>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</si>
  <si>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</si>
  <si>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</si>
  <si>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</si>
  <si>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</si>
  <si>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</si>
  <si>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</si>
  <si>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</si>
  <si>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</si>
  <si>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</si>
  <si>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</si>
  <si>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</si>
  <si>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</si>
  <si>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</si>
  <si>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</si>
  <si>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</si>
  <si>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</si>
  <si>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</si>
  <si>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</si>
  <si>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</si>
  <si>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</si>
  <si>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</si>
  <si>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</si>
  <si>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</si>
  <si>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</si>
  <si>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</si>
  <si>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</si>
  <si>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</si>
  <si>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</si>
  <si>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</si>
  <si>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</si>
  <si>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</si>
  <si>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</si>
  <si>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</si>
  <si>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</si>
  <si>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</si>
  <si>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</si>
  <si>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</si>
  <si>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</si>
  <si>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</si>
  <si>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</si>
  <si>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</si>
  <si>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</si>
  <si>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</si>
  <si>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</si>
  <si>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</si>
  <si>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</si>
  <si>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</si>
  <si>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</si>
  <si>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</si>
  <si>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</si>
  <si>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</si>
  <si>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</si>
  <si>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</si>
  <si>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</si>
  <si>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</si>
  <si>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</si>
  <si>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</si>
  <si>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</si>
  <si>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</si>
  <si>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</si>
  <si>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</si>
  <si>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</si>
  <si>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</si>
  <si>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</si>
  <si>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</si>
  <si>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</si>
  <si>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</si>
  <si>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</si>
  <si>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</si>
  <si>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</si>
  <si>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</si>
  <si>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</si>
  <si>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</si>
  <si>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</si>
  <si>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</si>
  <si>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</si>
  <si>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</si>
  <si>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</si>
  <si>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</si>
  <si>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</si>
  <si>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</si>
  <si>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</si>
  <si>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</si>
  <si>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</si>
  <si>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</si>
  <si>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</si>
  <si>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</si>
  <si>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</si>
  <si>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</si>
  <si>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</si>
  <si>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</si>
  <si>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</si>
  <si>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</si>
  <si>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</si>
  <si>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</si>
  <si>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</si>
  <si>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</si>
  <si>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</si>
  <si>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</si>
  <si>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</si>
  <si>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</si>
  <si>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</si>
  <si>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</si>
  <si>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</si>
  <si>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</si>
  <si>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</si>
  <si>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</si>
  <si>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</si>
  <si>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</si>
  <si>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</si>
  <si>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</si>
  <si>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</si>
  <si>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</si>
  <si>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</si>
  <si>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</si>
  <si>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</si>
  <si>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</si>
  <si>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</si>
  <si>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</si>
  <si>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</si>
  <si>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</si>
  <si>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</si>
  <si>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</si>
  <si>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</si>
  <si>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</si>
  <si>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</si>
  <si>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</si>
  <si>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</si>
  <si>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</si>
  <si>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</si>
  <si>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</si>
  <si>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</si>
  <si>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</si>
  <si>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</si>
  <si>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</si>
  <si>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</si>
  <si>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</si>
  <si>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</si>
  <si>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</si>
  <si>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</si>
  <si>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</si>
  <si>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</si>
  <si>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</si>
  <si>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</si>
  <si>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</si>
  <si>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</si>
  <si>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</si>
  <si>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</si>
  <si>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</si>
  <si>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</si>
  <si>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</si>
  <si>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</si>
  <si>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</si>
  <si>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</si>
  <si>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</si>
  <si>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</si>
  <si>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</si>
  <si>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</si>
  <si>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</si>
  <si>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</si>
  <si>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</si>
  <si>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</si>
  <si>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</si>
  <si>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</si>
  <si>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</si>
  <si>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</si>
  <si>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</si>
  <si>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</si>
  <si>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</si>
  <si>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</si>
  <si>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</si>
  <si>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</si>
  <si>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</si>
  <si>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</si>
  <si>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</si>
  <si>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</si>
  <si>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</si>
  <si>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</si>
  <si>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</si>
  <si>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</si>
  <si>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</si>
  <si>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</si>
  <si>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</si>
  <si>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</si>
  <si>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</si>
  <si>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</si>
  <si>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</si>
  <si>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</si>
  <si>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</si>
  <si>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</si>
  <si>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</si>
  <si>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</si>
  <si>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</si>
  <si>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</si>
  <si>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</si>
  <si>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</si>
  <si>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</si>
  <si>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</si>
  <si>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</si>
  <si>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</si>
  <si>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</si>
  <si>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</si>
  <si>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</si>
  <si>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</si>
  <si>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</si>
  <si>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</si>
  <si>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</si>
  <si>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</si>
  <si>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</si>
  <si>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</si>
  <si>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</si>
  <si>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</si>
  <si>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</si>
  <si>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</si>
  <si>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</si>
  <si>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</si>
  <si>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</si>
  <si>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</si>
  <si>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</si>
  <si>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</si>
  <si>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</si>
  <si>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</si>
  <si>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</si>
  <si>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</si>
  <si>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</si>
  <si>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</si>
  <si>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</si>
  <si>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</si>
  <si>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</si>
  <si>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</si>
  <si>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</si>
  <si>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</si>
  <si>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</si>
  <si>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</si>
  <si>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</si>
  <si>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</si>
  <si>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</si>
  <si>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</si>
  <si>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</si>
  <si>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</si>
  <si>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</si>
  <si>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</si>
  <si>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</si>
  <si>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</si>
  <si>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</si>
  <si>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</si>
  <si>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</si>
  <si>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</si>
  <si>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</si>
  <si>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</si>
  <si>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</si>
  <si>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</si>
  <si>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</si>
  <si>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</si>
  <si>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</si>
  <si>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</si>
  <si>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</si>
  <si>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</si>
  <si>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</si>
  <si>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</si>
  <si>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</si>
  <si>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</si>
  <si>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</si>
  <si>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</si>
  <si>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</si>
  <si>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</si>
  <si>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</si>
  <si>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</si>
  <si>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</si>
  <si>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</si>
  <si>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</si>
  <si>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</si>
  <si>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</si>
  <si>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</si>
  <si>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</si>
  <si>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</si>
  <si>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</si>
  <si>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</si>
  <si>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</si>
  <si>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</si>
  <si>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</si>
  <si>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</si>
  <si>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</si>
  <si>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</si>
  <si>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</si>
  <si>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</si>
  <si>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</si>
  <si>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</si>
  <si>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</si>
  <si>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</si>
  <si>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</si>
  <si>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</si>
  <si>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</si>
  <si>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</si>
  <si>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</si>
  <si>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</si>
  <si>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</si>
  <si>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</si>
  <si>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</si>
  <si>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</si>
  <si>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</si>
  <si>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</si>
  <si>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</si>
  <si>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</si>
  <si>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</si>
  <si>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</si>
  <si>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</si>
  <si>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</si>
  <si>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</si>
  <si>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</si>
  <si>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</si>
  <si>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</si>
  <si>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</si>
  <si>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</si>
  <si>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</si>
  <si>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</si>
  <si>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</si>
  <si>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</si>
  <si>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</si>
  <si>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</si>
  <si>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</si>
  <si>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</si>
  <si>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</si>
  <si>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</si>
  <si>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</si>
  <si>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</si>
  <si>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</si>
  <si>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</si>
  <si>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</si>
  <si>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</si>
  <si>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</si>
  <si>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</si>
  <si>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</si>
  <si>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</si>
  <si>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</si>
  <si>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</si>
  <si>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</si>
  <si>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</si>
  <si>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</si>
  <si>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</si>
  <si>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</si>
  <si>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</si>
  <si>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</si>
  <si>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</si>
  <si>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</si>
  <si>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</si>
  <si>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</si>
  <si>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</si>
  <si>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</si>
  <si>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</si>
  <si>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</si>
  <si>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</si>
  <si>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</si>
  <si>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</si>
  <si>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</si>
  <si>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</si>
  <si>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</si>
  <si>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</si>
  <si>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</si>
  <si>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</si>
  <si>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</si>
  <si>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</si>
  <si>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</si>
  <si>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</si>
  <si>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</si>
  <si>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</si>
  <si>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</si>
  <si>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</si>
  <si>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</si>
  <si>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</si>
  <si>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</si>
  <si>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</si>
  <si>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</si>
  <si>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</si>
  <si>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</si>
  <si>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</si>
  <si>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</si>
  <si>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</si>
  <si>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</si>
  <si>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</si>
  <si>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</si>
  <si>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</si>
  <si>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</si>
  <si>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</si>
  <si>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</si>
  <si>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</si>
  <si>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</si>
  <si>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</si>
  <si>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</si>
  <si>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</si>
  <si>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</si>
  <si>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</si>
  <si>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</si>
  <si>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</si>
  <si>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</si>
  <si>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</si>
  <si>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</si>
  <si>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</si>
  <si>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</si>
  <si>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</si>
  <si>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</si>
  <si>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</si>
  <si>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</si>
  <si>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</si>
  <si>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</si>
  <si>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</si>
  <si>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</si>
  <si>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</si>
  <si>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</si>
  <si>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</si>
  <si>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</si>
  <si>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</si>
  <si>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</si>
  <si>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</si>
  <si>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</si>
  <si>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</si>
  <si>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</si>
  <si>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</si>
  <si>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</si>
  <si>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</si>
  <si>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</si>
  <si>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</si>
  <si>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</si>
  <si>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</si>
  <si>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</si>
  <si>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</si>
  <si>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</si>
  <si>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</si>
  <si>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</si>
  <si>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</si>
  <si>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</si>
  <si>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</si>
  <si>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</si>
  <si>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</si>
  <si>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</si>
  <si>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</si>
  <si>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</si>
  <si>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</si>
  <si>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</si>
  <si>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</si>
  <si>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</si>
  <si>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</si>
  <si>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</si>
  <si>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</si>
  <si>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</si>
  <si>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</si>
  <si>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</si>
  <si>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</si>
  <si>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</si>
  <si>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</si>
  <si>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</si>
  <si>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</si>
  <si>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</si>
  <si>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</si>
  <si>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</si>
  <si>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</si>
  <si>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</si>
  <si>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</si>
  <si>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</si>
  <si>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</si>
  <si>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</si>
  <si>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</si>
  <si>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</si>
  <si>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</si>
  <si>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</si>
  <si>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</si>
  <si>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</si>
  <si>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</si>
  <si>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</si>
  <si>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</si>
  <si>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</si>
  <si>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</si>
  <si>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</si>
  <si>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</si>
  <si>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</si>
  <si>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</si>
  <si>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</si>
  <si>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</si>
  <si>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</si>
  <si>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</si>
  <si>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</si>
  <si>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</si>
  <si>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</si>
  <si>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</si>
  <si>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</si>
  <si>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</si>
  <si>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</si>
  <si>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</si>
  <si>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</si>
  <si>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</si>
  <si>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</si>
  <si>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</si>
  <si>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</si>
  <si>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</si>
  <si>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</si>
  <si>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</si>
  <si>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</si>
  <si>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</si>
  <si>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</si>
  <si>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</si>
  <si>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</si>
  <si>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</si>
  <si>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</si>
  <si>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</si>
  <si>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</si>
  <si>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</si>
  <si>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</si>
  <si>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</si>
  <si>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</si>
  <si>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</si>
  <si>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</si>
  <si>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</si>
  <si>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</si>
  <si>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</si>
  <si>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</si>
  <si>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</si>
  <si>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</si>
  <si>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</si>
  <si>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</si>
  <si>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</si>
  <si>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</si>
  <si>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</si>
  <si>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</si>
  <si>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</si>
  <si>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</si>
  <si>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</si>
  <si>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</si>
  <si>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</si>
  <si>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</si>
  <si>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</si>
  <si>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</si>
  <si>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</si>
  <si>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</si>
  <si>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</si>
  <si>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</si>
  <si>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</si>
  <si>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</si>
  <si>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</si>
  <si>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</si>
  <si>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</si>
  <si>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</si>
  <si>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</si>
  <si>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</si>
  <si>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</si>
  <si>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</si>
  <si>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</si>
  <si>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</si>
  <si>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</si>
  <si>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</si>
  <si>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</si>
  <si>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</si>
  <si>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</si>
  <si>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</si>
  <si>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</si>
  <si>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</si>
  <si>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</si>
  <si>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</si>
  <si>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</si>
  <si>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</si>
  <si>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</si>
  <si>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</si>
  <si>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</si>
  <si>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</si>
  <si>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</si>
  <si>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</si>
  <si>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</si>
  <si>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</si>
  <si>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</si>
  <si>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</si>
  <si>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</si>
  <si>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</si>
  <si>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</si>
  <si>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</si>
  <si>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</si>
  <si>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</si>
  <si>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</si>
  <si>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</si>
  <si>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</si>
  <si>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</si>
  <si>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</si>
  <si>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</si>
  <si>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</si>
  <si>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</si>
  <si>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</si>
  <si>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</si>
  <si>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</si>
  <si>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</si>
  <si>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</si>
  <si>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</si>
  <si>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</si>
  <si>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</si>
  <si>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</si>
  <si>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</si>
  <si>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</si>
  <si>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</si>
  <si>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</si>
  <si>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</si>
  <si>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</si>
  <si>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</si>
  <si>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</si>
  <si>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</si>
  <si>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</si>
  <si>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</si>
  <si>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</si>
  <si>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</si>
  <si>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</si>
  <si>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</si>
  <si>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</si>
  <si>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</si>
  <si>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</si>
  <si>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</si>
  <si>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</si>
  <si>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</si>
  <si>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</si>
  <si>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</si>
  <si>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</si>
  <si>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</si>
  <si>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</si>
  <si>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</si>
  <si>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</si>
  <si>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</si>
  <si>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</si>
  <si>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</si>
  <si>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</si>
  <si>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</si>
  <si>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</si>
  <si>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</si>
  <si>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</si>
  <si>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</si>
  <si>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</si>
  <si>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</si>
  <si>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</si>
  <si>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</si>
  <si>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</si>
  <si>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</si>
  <si>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</si>
  <si>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</si>
  <si>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</si>
  <si>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</si>
  <si>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</si>
  <si>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</si>
  <si>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</si>
  <si>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</si>
  <si>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</si>
  <si>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</si>
  <si>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</si>
  <si>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</si>
  <si>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</si>
  <si>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</si>
  <si>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</si>
  <si>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</si>
  <si>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</si>
  <si>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</si>
  <si>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</si>
  <si>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</si>
  <si>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</si>
  <si>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</si>
  <si>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</si>
  <si>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</si>
  <si>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</si>
  <si>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</si>
  <si>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</si>
  <si>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</si>
  <si>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</si>
  <si>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</si>
  <si>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</si>
  <si>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</si>
  <si>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</si>
  <si>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</si>
  <si>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</si>
  <si>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</si>
  <si>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</si>
  <si>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</si>
  <si>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</si>
  <si>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</si>
  <si>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</si>
  <si>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</si>
  <si>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</si>
  <si>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</si>
  <si>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</si>
  <si>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</si>
  <si>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</si>
  <si>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</si>
  <si>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</si>
  <si>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</si>
  <si>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</si>
  <si>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</si>
  <si>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</si>
  <si>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</si>
  <si>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</si>
  <si>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</si>
  <si>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</si>
  <si>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</si>
  <si>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</si>
  <si>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</si>
  <si>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</si>
  <si>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</si>
  <si>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</si>
  <si>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</si>
  <si>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</si>
  <si>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</si>
  <si>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</si>
  <si>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</si>
  <si>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</si>
  <si>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</si>
  <si>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</si>
  <si>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</si>
  <si>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</si>
  <si>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</si>
  <si>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</si>
  <si>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</si>
  <si>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</si>
  <si>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</si>
  <si>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</si>
  <si>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</si>
  <si>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</si>
  <si>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</si>
  <si>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</si>
  <si>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</si>
  <si>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</si>
  <si>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</si>
  <si>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</si>
  <si>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</si>
  <si>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</si>
  <si>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</si>
  <si>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</si>
  <si>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</si>
  <si>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</si>
  <si>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</si>
  <si>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</si>
  <si>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</si>
  <si>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</si>
  <si>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</si>
  <si>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</si>
  <si>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</si>
  <si>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</si>
  <si>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</si>
  <si>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</si>
  <si>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</si>
  <si>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</si>
  <si>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</si>
  <si>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</si>
  <si>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</si>
  <si>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</si>
  <si>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</si>
  <si>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</si>
  <si>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</si>
  <si>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</si>
  <si>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</si>
  <si>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</si>
  <si>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</si>
  <si>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</si>
  <si>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</si>
  <si>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</si>
  <si>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</si>
  <si>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</si>
  <si>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</si>
  <si>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</si>
  <si>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</si>
  <si>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</si>
  <si>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</si>
  <si>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</si>
  <si>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</si>
  <si>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</si>
  <si>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</si>
  <si>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</si>
  <si>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</si>
  <si>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</si>
  <si>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</si>
  <si>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</si>
  <si>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</si>
  <si>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</si>
  <si>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</si>
  <si>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</si>
  <si>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</si>
  <si>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</si>
  <si>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</si>
  <si>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</si>
  <si>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</si>
  <si>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</si>
  <si>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</si>
  <si>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</si>
  <si>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</si>
  <si>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</si>
  <si>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</si>
  <si>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</si>
  <si>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</si>
  <si>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</si>
  <si>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</si>
  <si>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</si>
  <si>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</si>
  <si>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</si>
  <si>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</si>
  <si>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</si>
  <si>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</si>
  <si>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</si>
  <si>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</si>
  <si>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</si>
  <si>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</si>
  <si>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</si>
  <si>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</si>
  <si>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</si>
  <si>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</si>
  <si>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</si>
  <si>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</si>
  <si>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</si>
  <si>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</si>
  <si>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</si>
  <si>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</si>
  <si>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</si>
  <si>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</si>
  <si>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</si>
  <si>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</si>
  <si>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</si>
  <si>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</si>
  <si>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</si>
  <si>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</si>
  <si>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</si>
  <si>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</si>
  <si>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</si>
  <si>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</si>
  <si>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</si>
  <si>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</si>
  <si>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</si>
  <si>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</si>
  <si>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</si>
  <si>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</si>
  <si>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</si>
  <si>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</si>
  <si>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</si>
  <si>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</si>
  <si>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</si>
  <si>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</si>
  <si>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</si>
  <si>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</si>
  <si>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</si>
  <si>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</si>
  <si>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</si>
  <si>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</si>
  <si>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</si>
  <si>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</si>
  <si>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</si>
  <si>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</si>
  <si>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</si>
  <si>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</si>
  <si>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</si>
  <si>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</si>
  <si>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</si>
  <si>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</si>
  <si>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</si>
  <si>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</si>
  <si>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</si>
  <si>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</si>
  <si>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</si>
  <si>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</si>
  <si>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</si>
  <si>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</si>
  <si>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</si>
  <si>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</si>
  <si>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</si>
  <si>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</si>
  <si>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</si>
  <si>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</si>
  <si>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</si>
  <si>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</si>
  <si>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</si>
  <si>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</si>
  <si>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</si>
  <si>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</si>
  <si>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</si>
  <si>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</si>
  <si>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</si>
  <si>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</si>
  <si>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</si>
  <si>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</si>
  <si>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</si>
  <si>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</si>
  <si>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</si>
  <si>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</si>
  <si>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</si>
  <si>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</si>
  <si>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</si>
  <si>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</si>
  <si>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</si>
  <si>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</si>
  <si>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</si>
  <si>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</si>
  <si>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</si>
  <si>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</si>
  <si>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</si>
  <si>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</si>
  <si>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</si>
  <si>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</si>
  <si>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</si>
  <si>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</si>
  <si>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</si>
  <si>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</si>
  <si>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</si>
  <si>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</si>
  <si>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</si>
  <si>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</si>
  <si>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</si>
  <si>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</si>
  <si>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</si>
  <si>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</si>
  <si>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</si>
  <si>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</si>
  <si>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</si>
  <si>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</si>
  <si>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</si>
  <si>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</si>
  <si>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</si>
  <si>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</si>
  <si>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</si>
  <si>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</si>
  <si>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</si>
  <si>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</si>
  <si>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</si>
  <si>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</si>
  <si>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</si>
  <si>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</si>
  <si>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</si>
  <si>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</si>
  <si>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</si>
  <si>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</si>
  <si>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</si>
  <si>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</si>
  <si>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</si>
  <si>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</si>
  <si>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</si>
  <si>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</si>
  <si>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</si>
  <si>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</si>
  <si>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</si>
  <si>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</si>
  <si>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</si>
  <si>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</si>
  <si>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</si>
  <si>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</si>
  <si>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</si>
  <si>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</si>
  <si>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</si>
  <si>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</si>
  <si>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</si>
  <si>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</si>
  <si>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</si>
  <si>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</si>
  <si>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</si>
  <si>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</si>
  <si>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</si>
  <si>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</si>
  <si>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</si>
  <si>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</si>
  <si>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</si>
  <si>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</si>
  <si>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</si>
  <si>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</si>
  <si>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</si>
  <si>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</si>
  <si>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</si>
  <si>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</si>
  <si>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</si>
  <si>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</si>
  <si>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</si>
  <si>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</si>
  <si>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</si>
  <si>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</si>
  <si>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</si>
  <si>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</si>
  <si>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</si>
  <si>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</si>
  <si>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</si>
  <si>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</si>
  <si>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</si>
  <si>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</si>
  <si>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</si>
  <si>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</si>
  <si>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</si>
  <si>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</si>
  <si>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</si>
  <si>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</si>
  <si>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</si>
  <si>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</si>
  <si>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</si>
  <si>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</si>
  <si>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</si>
  <si>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</si>
  <si>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</si>
  <si>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</si>
  <si>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</si>
  <si>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</si>
  <si>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</si>
  <si>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</si>
  <si>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</si>
  <si>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</si>
  <si>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</si>
  <si>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</si>
  <si>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</si>
  <si>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</si>
  <si>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</si>
  <si>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</si>
  <si>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</si>
  <si>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</si>
  <si>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</si>
  <si>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</si>
  <si>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</si>
  <si>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</si>
  <si>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</si>
  <si>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</si>
  <si>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</si>
  <si>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</si>
  <si>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</si>
  <si>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</si>
  <si>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</si>
  <si>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</si>
  <si>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</si>
  <si>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</si>
  <si>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</si>
  <si>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</si>
  <si>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</si>
  <si>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</si>
  <si>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</si>
  <si>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</si>
  <si>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</si>
  <si>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</si>
  <si>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</si>
  <si>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</si>
  <si>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</si>
  <si>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</si>
  <si>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</si>
  <si>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</si>
  <si>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</si>
  <si>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</si>
  <si>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</si>
  <si>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</si>
  <si>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</si>
  <si>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</si>
  <si>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</si>
  <si>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</si>
  <si>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</si>
  <si>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</si>
  <si>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</si>
  <si>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</si>
  <si>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</si>
  <si>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</si>
  <si>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</si>
  <si>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</si>
  <si>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</si>
  <si>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</si>
  <si>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</si>
  <si>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</si>
  <si>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</si>
  <si>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</si>
  <si>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</si>
  <si>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</si>
  <si>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</si>
  <si>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</si>
  <si>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</si>
  <si>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</si>
  <si>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</si>
  <si>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</si>
  <si>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</si>
  <si>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</si>
  <si>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</si>
  <si>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</si>
  <si>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</si>
  <si>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</si>
  <si>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</si>
  <si>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</si>
  <si>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</si>
  <si>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</si>
  <si>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</si>
  <si>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</si>
  <si>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</si>
  <si>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</si>
  <si>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</si>
  <si>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</si>
  <si>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</si>
  <si>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</si>
  <si>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</si>
  <si>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</si>
  <si>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</si>
  <si>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</si>
  <si>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</si>
  <si>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</si>
  <si>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</si>
  <si>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</si>
  <si>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</si>
  <si>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</si>
  <si>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</si>
  <si>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</si>
  <si>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</si>
  <si>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</si>
  <si>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</si>
  <si>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</si>
  <si>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</si>
  <si>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</si>
  <si>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</si>
  <si>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</si>
  <si>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</si>
  <si>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</si>
  <si>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</si>
  <si>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</si>
  <si>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</si>
  <si>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</si>
  <si>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</si>
  <si>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</si>
  <si>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</si>
  <si>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</si>
  <si>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</si>
  <si>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</si>
  <si>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</si>
  <si>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</si>
  <si>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</si>
  <si>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</si>
  <si>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</si>
  <si>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</si>
  <si>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</si>
  <si>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</si>
  <si>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</si>
  <si>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</si>
  <si>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</si>
  <si>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</si>
  <si>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</si>
  <si>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</si>
  <si>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</si>
  <si>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</si>
  <si>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</si>
  <si>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</si>
  <si>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</si>
  <si>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</si>
  <si>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</si>
  <si>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</si>
  <si>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</si>
  <si>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</si>
  <si>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</si>
  <si>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</si>
  <si>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</si>
  <si>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</si>
  <si>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</si>
  <si>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</si>
  <si>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</si>
  <si>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</si>
  <si>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</si>
  <si>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</si>
  <si>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</si>
  <si>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</si>
  <si>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</si>
  <si>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</si>
  <si>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</si>
  <si>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</si>
  <si>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</si>
  <si>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</si>
  <si>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</si>
  <si>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</si>
  <si>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</si>
  <si>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</si>
  <si>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</si>
  <si>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</si>
  <si>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</si>
  <si>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</si>
  <si>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</si>
  <si>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</si>
  <si>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</si>
  <si>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</si>
  <si>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</si>
  <si>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</si>
  <si>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</si>
  <si>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</si>
  <si>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</si>
  <si>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</si>
  <si>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</si>
  <si>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</si>
  <si>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</si>
  <si>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</si>
  <si>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</si>
  <si>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</si>
  <si>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</si>
  <si>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</si>
  <si>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</si>
  <si>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</si>
  <si>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</si>
  <si>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</si>
  <si>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</si>
  <si>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</si>
  <si>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</si>
  <si>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</si>
  <si>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</si>
  <si>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</si>
  <si>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</si>
  <si>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</si>
  <si>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</si>
  <si>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</si>
  <si>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</si>
  <si>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</si>
  <si>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</si>
  <si>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</si>
  <si>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</si>
  <si>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</si>
  <si>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</si>
  <si>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</si>
  <si>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</si>
  <si>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</si>
  <si>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</si>
  <si>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</si>
  <si>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</si>
  <si>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</si>
  <si>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</si>
  <si>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</si>
  <si>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</si>
  <si>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</si>
  <si>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</si>
  <si>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</si>
  <si>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</si>
  <si>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</si>
  <si>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</si>
  <si>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</si>
  <si>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</si>
  <si>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</si>
  <si>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</si>
  <si>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</si>
  <si>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</si>
  <si>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</si>
  <si>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</si>
  <si>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</si>
  <si>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</si>
  <si>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</si>
  <si>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</si>
  <si>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</si>
  <si>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</si>
  <si>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</si>
  <si>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</si>
  <si>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</si>
  <si>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</si>
  <si>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</si>
  <si>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</si>
  <si>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</si>
  <si>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</si>
  <si>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</si>
  <si>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</si>
  <si>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</si>
  <si>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</si>
  <si>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</si>
  <si>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</si>
  <si>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</si>
  <si>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</si>
  <si>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</si>
  <si>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</si>
  <si>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</si>
  <si>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</si>
  <si>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</si>
  <si>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</si>
  <si>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</si>
  <si>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</si>
  <si>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</si>
  <si>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</si>
  <si>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</si>
  <si>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</si>
  <si>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</si>
  <si>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</si>
  <si>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</si>
  <si>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</si>
  <si>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</si>
  <si>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</si>
  <si>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</si>
  <si>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</si>
  <si>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</si>
  <si>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</si>
  <si>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</si>
  <si>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</si>
  <si>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</si>
  <si>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</si>
  <si>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</si>
  <si>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</si>
  <si>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</si>
  <si>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</si>
  <si>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</si>
  <si>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</si>
  <si>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</si>
  <si>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</si>
  <si>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</si>
  <si>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</si>
  <si>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</si>
  <si>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</si>
  <si>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</si>
  <si>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</si>
  <si>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</si>
  <si>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</si>
  <si>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</si>
  <si>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</si>
  <si>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</si>
  <si>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</si>
  <si>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</si>
  <si>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</si>
  <si>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</si>
  <si>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</si>
  <si>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</si>
  <si>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</si>
  <si>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</si>
  <si>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</si>
  <si>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</si>
  <si>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</si>
  <si>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</si>
  <si>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</si>
  <si>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</si>
  <si>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</si>
  <si>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</si>
  <si>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</si>
  <si>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</si>
  <si>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</si>
  <si>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</si>
  <si>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</si>
  <si>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</si>
  <si>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</si>
  <si>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</si>
  <si>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</si>
  <si>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</si>
  <si>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</si>
  <si>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</si>
  <si>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</si>
  <si>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</si>
  <si>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</si>
  <si>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</si>
  <si>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</si>
  <si>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</si>
  <si>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</si>
  <si>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</si>
  <si>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</si>
  <si>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</si>
  <si>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</si>
  <si>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</si>
  <si>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</si>
  <si>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</si>
  <si>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</si>
  <si>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</si>
  <si>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</si>
  <si>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</si>
  <si>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</si>
  <si>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</si>
  <si>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</si>
  <si>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</si>
  <si>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</si>
  <si>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</si>
  <si>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</si>
  <si>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</si>
  <si>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</si>
  <si>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</si>
  <si>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</si>
  <si>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</si>
  <si>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</si>
  <si>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</si>
  <si>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</si>
  <si>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</si>
  <si>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</si>
  <si>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</si>
  <si>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</si>
  <si>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</si>
  <si>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</si>
  <si>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</si>
  <si>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</si>
  <si>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</si>
  <si>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</si>
  <si>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</si>
  <si>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</si>
  <si>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</si>
  <si>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</si>
  <si>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</si>
  <si>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</si>
  <si>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</si>
  <si>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</si>
  <si>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</si>
  <si>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</si>
  <si>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</si>
  <si>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</si>
  <si>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</si>
  <si>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</si>
  <si>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</si>
  <si>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</si>
  <si>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</si>
  <si>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</si>
  <si>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</si>
  <si>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</si>
  <si>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</si>
  <si>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</si>
  <si>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</si>
  <si>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</si>
  <si>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</si>
  <si>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</si>
  <si>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</si>
  <si>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</si>
  <si>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</si>
  <si>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</si>
  <si>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</si>
  <si>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</si>
  <si>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</si>
  <si>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</si>
  <si>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</si>
  <si>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</si>
  <si>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</si>
  <si>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</si>
  <si>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</si>
  <si>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</si>
  <si>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</si>
  <si>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</si>
  <si>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</si>
  <si>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</si>
  <si>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</si>
  <si>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</si>
  <si>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</si>
  <si>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</si>
  <si>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</si>
  <si>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</si>
  <si>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</si>
  <si>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</si>
  <si>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</si>
  <si>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</si>
  <si>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</si>
  <si>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</si>
  <si>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</si>
  <si>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</si>
  <si>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</si>
  <si>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</si>
  <si>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</si>
  <si>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</si>
  <si>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</si>
  <si>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</si>
  <si>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</si>
  <si>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</si>
  <si>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</si>
  <si>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</si>
  <si>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</si>
  <si>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</si>
  <si>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</si>
  <si>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</si>
  <si>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</si>
  <si>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</si>
  <si>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</si>
  <si>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</si>
  <si>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</si>
  <si>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</si>
  <si>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</si>
  <si>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</si>
  <si>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</si>
  <si>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</si>
  <si>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</si>
  <si>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</si>
  <si>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</si>
  <si>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</si>
  <si>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</si>
  <si>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</si>
  <si>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</si>
  <si>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</si>
  <si>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</si>
  <si>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</si>
  <si>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</si>
  <si>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</si>
  <si>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</si>
  <si>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</si>
  <si>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</si>
  <si>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</si>
  <si>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</si>
  <si>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</si>
  <si>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</si>
  <si>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</si>
  <si>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</si>
  <si>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</si>
  <si>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</si>
  <si>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</si>
  <si>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</si>
  <si>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</si>
  <si>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</si>
  <si>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</si>
  <si>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</si>
  <si>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</si>
  <si>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</si>
  <si>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</si>
  <si>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</si>
  <si>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</si>
  <si>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</si>
  <si>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</si>
  <si>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</si>
  <si>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</si>
  <si>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</si>
  <si>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</si>
  <si>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</si>
  <si>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</si>
  <si>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</si>
  <si>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</si>
  <si>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</si>
  <si>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</si>
  <si>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</si>
  <si>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</si>
  <si>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</si>
  <si>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</si>
  <si>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</si>
  <si>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</si>
  <si>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</si>
  <si>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</si>
  <si>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</si>
  <si>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</si>
  <si>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</si>
  <si>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</si>
  <si>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</si>
  <si>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</si>
  <si>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</si>
  <si>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</si>
  <si>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</si>
  <si>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</si>
  <si>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</si>
  <si>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</si>
  <si>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</si>
  <si>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</si>
  <si>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</si>
  <si>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</si>
  <si>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</si>
  <si>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</si>
  <si>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</si>
  <si>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</si>
  <si>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</si>
  <si>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</si>
  <si>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</si>
  <si>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</si>
  <si>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</si>
  <si>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</si>
  <si>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</si>
  <si>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</si>
  <si>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</si>
  <si>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</si>
  <si>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</si>
  <si>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</si>
  <si>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</si>
  <si>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</si>
  <si>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</si>
  <si>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</si>
  <si>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</si>
  <si>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</si>
  <si>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</si>
  <si>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</si>
  <si>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</si>
  <si>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</si>
  <si>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</si>
  <si>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</si>
  <si>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</si>
  <si>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</si>
  <si>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</si>
  <si>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</si>
  <si>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</si>
  <si>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</si>
  <si>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</si>
  <si>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</si>
  <si>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</si>
  <si>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</si>
  <si>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</si>
  <si>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</si>
  <si>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</si>
  <si>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</si>
  <si>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</si>
  <si>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</si>
  <si>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</si>
  <si>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</si>
  <si>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</si>
  <si>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</si>
  <si>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</si>
  <si>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</si>
  <si>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</si>
  <si>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</si>
  <si>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</si>
  <si>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</si>
  <si>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</si>
  <si>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</si>
  <si>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</si>
  <si>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</si>
  <si>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</si>
  <si>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</si>
  <si>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</si>
  <si>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</si>
  <si>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</si>
  <si>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</si>
  <si>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</si>
  <si>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</si>
  <si>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</si>
  <si>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</si>
  <si>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</si>
  <si>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</si>
  <si>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</si>
  <si>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</si>
  <si>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</si>
  <si>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</si>
  <si>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</si>
  <si>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</si>
  <si>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</si>
  <si>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</si>
  <si>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</si>
  <si>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</si>
  <si>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</si>
  <si>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</si>
  <si>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</si>
  <si>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</si>
  <si>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</si>
  <si>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</si>
  <si>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</si>
  <si>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</si>
  <si>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</si>
  <si>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</si>
  <si>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</si>
  <si>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</si>
  <si>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</si>
  <si>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</si>
  <si>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</si>
  <si>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</si>
  <si>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</si>
  <si>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</si>
  <si>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</si>
  <si>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</si>
  <si>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</si>
  <si>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</si>
  <si>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</si>
  <si>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</si>
  <si>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</si>
  <si>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</si>
  <si>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</si>
  <si>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</si>
  <si>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</si>
  <si>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</si>
  <si>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</si>
  <si>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</si>
  <si>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</si>
  <si>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</si>
  <si>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</si>
  <si>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</si>
  <si>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</si>
  <si>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</si>
  <si>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</si>
  <si>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</si>
  <si>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</si>
  <si>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</si>
  <si>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</si>
  <si>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</si>
  <si>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</si>
  <si>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</si>
  <si>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</si>
  <si>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</si>
  <si>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</si>
  <si>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</si>
  <si>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</si>
  <si>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</si>
  <si>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</si>
  <si>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</si>
  <si>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</si>
  <si>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</si>
  <si>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</si>
  <si>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</si>
  <si>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</si>
  <si>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</si>
  <si>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</si>
  <si>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</si>
  <si>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</si>
  <si>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</si>
  <si>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</si>
  <si>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</si>
  <si>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</si>
  <si>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</si>
  <si>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</si>
  <si>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</si>
  <si>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</si>
  <si>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</si>
  <si>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</si>
  <si>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</si>
  <si>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</si>
  <si>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</si>
  <si>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</si>
  <si>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</si>
  <si>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</si>
  <si>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</si>
  <si>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</si>
  <si>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</si>
  <si>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</si>
  <si>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</si>
  <si>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</si>
  <si>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</si>
  <si>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</si>
  <si>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</si>
  <si>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</si>
  <si>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</si>
  <si>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</si>
  <si>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</si>
  <si>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</si>
  <si>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</si>
  <si>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</si>
  <si>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</si>
  <si>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</si>
  <si>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</si>
  <si>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</si>
  <si>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</si>
  <si>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</si>
  <si>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</si>
  <si>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</si>
  <si>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</si>
  <si>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</si>
  <si>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</si>
  <si>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</si>
  <si>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</si>
  <si>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</si>
  <si>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</si>
  <si>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</si>
  <si>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</si>
  <si>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</si>
  <si>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</si>
  <si>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</si>
  <si>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</si>
  <si>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</si>
  <si>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</si>
  <si>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</si>
  <si>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</si>
  <si>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</si>
  <si>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</si>
  <si>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</si>
  <si>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</si>
  <si>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</si>
  <si>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</si>
  <si>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</si>
  <si>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</si>
  <si>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</si>
  <si>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</si>
  <si>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</si>
  <si>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</si>
  <si>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</si>
  <si>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</si>
  <si>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</si>
  <si>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</si>
  <si>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</si>
  <si>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</si>
  <si>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</si>
  <si>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</si>
  <si>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</si>
  <si>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</si>
  <si>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</si>
  <si>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</si>
  <si>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</si>
  <si>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</si>
  <si>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</si>
  <si>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</si>
  <si>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</si>
  <si>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</si>
  <si>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</si>
  <si>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</si>
  <si>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</si>
  <si>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</si>
  <si>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</si>
  <si>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</si>
  <si>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</si>
  <si>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</si>
  <si>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</si>
  <si>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</si>
  <si>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</si>
  <si>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</si>
  <si>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</si>
  <si>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</si>
  <si>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</si>
  <si>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</si>
  <si>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</si>
  <si>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</si>
  <si>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</si>
  <si>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</si>
  <si>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</si>
  <si>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</si>
  <si>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</si>
  <si>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</si>
  <si>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</si>
  <si>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</si>
  <si>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</si>
  <si>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</si>
  <si>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</si>
  <si>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</si>
  <si>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</si>
  <si>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</si>
  <si>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</si>
  <si>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</si>
  <si>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</si>
  <si>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</si>
  <si>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</si>
  <si>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</si>
  <si>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</si>
  <si>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</si>
  <si>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</si>
  <si>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</si>
  <si>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</si>
  <si>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</si>
  <si>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</si>
  <si>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</si>
  <si>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</si>
  <si>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</si>
  <si>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</si>
  <si>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</si>
  <si>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</si>
  <si>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</si>
  <si>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</si>
  <si>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</si>
  <si>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</si>
  <si>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</si>
  <si>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</si>
  <si>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</si>
  <si>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</si>
  <si>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</si>
  <si>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</si>
  <si>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</si>
  <si>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</si>
  <si>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</si>
  <si>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</si>
  <si>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</si>
  <si>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</si>
  <si>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</si>
  <si>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</si>
  <si>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</si>
  <si>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</si>
  <si>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</si>
  <si>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</si>
  <si>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</si>
  <si>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</si>
  <si>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</si>
  <si>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</si>
  <si>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</si>
  <si>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</si>
  <si>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</si>
  <si>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</si>
  <si>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</si>
  <si>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</si>
  <si>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</si>
  <si>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</si>
  <si>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</si>
  <si>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</si>
  <si>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</si>
  <si>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</si>
  <si>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</si>
  <si>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</si>
  <si>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</si>
  <si>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</si>
  <si>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</si>
  <si>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</si>
  <si>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</si>
  <si>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</si>
  <si>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</si>
  <si>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</si>
  <si>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</si>
  <si>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</si>
  <si>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</si>
  <si>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</si>
  <si>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</si>
  <si>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</si>
  <si>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</si>
  <si>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</si>
  <si>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</si>
  <si>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</si>
  <si>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</si>
  <si>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</si>
  <si>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</si>
  <si>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</si>
  <si>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</si>
  <si>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</si>
  <si>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</si>
  <si>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</si>
  <si>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</si>
  <si>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</si>
  <si>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</si>
  <si>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</si>
  <si>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</si>
  <si>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</si>
  <si>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</si>
  <si>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</si>
  <si>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</si>
  <si>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</si>
  <si>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</si>
  <si>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</si>
  <si>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</si>
  <si>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</si>
  <si>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</si>
  <si>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</si>
  <si>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</si>
  <si>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</si>
  <si>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</si>
  <si>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</si>
  <si>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</si>
  <si>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</si>
  <si>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</si>
  <si>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</si>
  <si>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</si>
  <si>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</si>
  <si>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</si>
  <si>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</si>
  <si>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</si>
  <si>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</si>
  <si>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</si>
  <si>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</si>
  <si>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</si>
  <si>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</si>
  <si>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</si>
  <si>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</si>
  <si>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</si>
  <si>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</si>
  <si>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</si>
  <si>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</si>
  <si>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</si>
  <si>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</si>
  <si>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</si>
  <si>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</si>
  <si>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</si>
  <si>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</si>
  <si>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</si>
  <si>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</si>
  <si>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</si>
  <si>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</si>
  <si>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</si>
  <si>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</si>
  <si>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</si>
  <si>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</si>
  <si>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</si>
  <si>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</si>
  <si>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</si>
  <si>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</si>
  <si>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</si>
  <si>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</si>
  <si>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</si>
  <si>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</si>
  <si>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</si>
  <si>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</si>
  <si>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</si>
  <si>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</si>
  <si>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</si>
  <si>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</si>
  <si>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</si>
  <si>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</si>
  <si>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</si>
  <si>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</si>
  <si>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</si>
  <si>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</si>
  <si>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</si>
  <si>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</si>
  <si>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</si>
  <si>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</si>
  <si>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</si>
  <si>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</si>
  <si>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</si>
  <si>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</si>
  <si>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</si>
  <si>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</si>
  <si>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</si>
  <si>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</si>
  <si>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</si>
  <si>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</si>
  <si>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</si>
  <si>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</si>
  <si>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</si>
  <si>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</si>
  <si>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</si>
  <si>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</si>
  <si>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</si>
  <si>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</si>
  <si>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</si>
  <si>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</si>
  <si>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</si>
  <si>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</si>
  <si>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</si>
  <si>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</si>
  <si>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</si>
  <si>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</si>
  <si>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</si>
  <si>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</si>
  <si>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</si>
  <si>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</si>
  <si>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</si>
  <si>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</si>
  <si>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</si>
  <si>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</si>
  <si>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</si>
  <si>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</si>
  <si>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</si>
  <si>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</si>
  <si>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</si>
  <si>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</si>
  <si>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</si>
  <si>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</si>
  <si>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</si>
  <si>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</si>
  <si>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</si>
  <si>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</si>
  <si>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</si>
  <si>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</si>
  <si>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</si>
  <si>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</si>
  <si>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</si>
  <si>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</si>
  <si>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</si>
  <si>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</si>
  <si>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</si>
  <si>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</si>
  <si>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</si>
  <si>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</si>
  <si>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</si>
  <si>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</si>
  <si>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</si>
  <si>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</si>
  <si>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</si>
  <si>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</si>
  <si>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</si>
  <si>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</si>
  <si>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</si>
  <si>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</si>
  <si>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</si>
  <si>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</si>
  <si>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</si>
  <si>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</si>
  <si>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</si>
  <si>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</si>
  <si>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</si>
  <si>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</si>
  <si>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</si>
  <si>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</si>
  <si>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</si>
  <si>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</si>
  <si>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</si>
  <si>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</si>
  <si>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</si>
  <si>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</si>
  <si>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</si>
  <si>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</si>
  <si>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</si>
  <si>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</si>
  <si>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</si>
  <si>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</si>
  <si>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</si>
  <si>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</si>
  <si>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</si>
  <si>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</si>
  <si>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</si>
  <si>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</si>
  <si>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</si>
  <si>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</si>
  <si>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</si>
  <si>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</si>
  <si>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</si>
  <si>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</si>
  <si>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</si>
  <si>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</si>
  <si>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</si>
  <si>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</si>
  <si>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</si>
  <si>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</si>
  <si>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</si>
  <si>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</si>
  <si>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</si>
  <si>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</si>
  <si>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</si>
  <si>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</si>
  <si>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</si>
  <si>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</si>
  <si>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</si>
  <si>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</si>
  <si>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</si>
  <si>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</si>
  <si>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</si>
  <si>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</si>
  <si>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</si>
  <si>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</si>
  <si>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</si>
  <si>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</si>
  <si>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</si>
  <si>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</si>
  <si>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</si>
  <si>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</si>
  <si>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</si>
  <si>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</si>
  <si>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</si>
  <si>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</si>
  <si>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</si>
  <si>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</si>
  <si>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</si>
  <si>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</si>
  <si>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</si>
  <si>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</si>
  <si>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</si>
  <si>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</si>
  <si>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</si>
  <si>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</si>
  <si>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</si>
  <si>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</si>
  <si>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</si>
  <si>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</si>
  <si>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</si>
  <si>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</si>
  <si>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</si>
  <si>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</si>
  <si>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</si>
  <si>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</si>
  <si>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</si>
  <si>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</si>
  <si>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</si>
  <si>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</si>
  <si>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</si>
  <si>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</si>
  <si>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</si>
  <si>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</si>
  <si>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</si>
  <si>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</si>
  <si>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</si>
  <si>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</si>
  <si>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</si>
  <si>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</si>
  <si>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</si>
  <si>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</si>
  <si>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</si>
  <si>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</si>
  <si>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</si>
  <si>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</si>
  <si>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</si>
  <si>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</si>
  <si>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</si>
  <si>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</si>
  <si>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</si>
  <si>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</si>
  <si>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</si>
  <si>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</si>
  <si>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</si>
  <si>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</si>
  <si>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</si>
  <si>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</si>
  <si>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</si>
  <si>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</si>
  <si>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</si>
  <si>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</si>
  <si>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</si>
  <si>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</si>
  <si>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</si>
  <si>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</si>
  <si>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</si>
  <si>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</si>
  <si>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</si>
  <si>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</si>
  <si>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</si>
  <si>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</si>
  <si>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</si>
  <si>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</si>
  <si>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</si>
  <si>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</si>
  <si>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</si>
  <si>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</si>
  <si>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</si>
  <si>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</si>
  <si>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</si>
  <si>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</si>
  <si>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</si>
  <si>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</si>
  <si>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</si>
  <si>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</si>
  <si>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</si>
  <si>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</si>
  <si>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</si>
  <si>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</si>
  <si>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</si>
  <si>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</si>
  <si>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</si>
  <si>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</si>
  <si>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</si>
  <si>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</si>
  <si>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</si>
  <si>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</si>
  <si>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</si>
  <si>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</si>
  <si>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</si>
  <si>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</si>
  <si>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</si>
  <si>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</si>
  <si>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</si>
  <si>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</si>
  <si>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</si>
  <si>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</si>
  <si>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</si>
  <si>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</si>
  <si>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</si>
  <si>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</si>
  <si>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</si>
  <si>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</si>
  <si>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</si>
  <si>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</si>
  <si>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</si>
  <si>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</si>
  <si>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</si>
  <si>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</si>
  <si>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</si>
  <si>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</si>
  <si>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</si>
  <si>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</si>
  <si>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</si>
  <si>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</si>
  <si>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</si>
  <si>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</si>
  <si>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</si>
  <si>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</si>
  <si>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</si>
  <si>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</si>
  <si>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</si>
  <si>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</si>
  <si>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</si>
  <si>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</si>
  <si>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</si>
  <si>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</si>
  <si>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</si>
  <si>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</si>
  <si>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</si>
  <si>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</si>
  <si>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</si>
  <si>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</si>
  <si>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</si>
  <si>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</si>
  <si>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</si>
  <si>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</si>
  <si>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</si>
  <si>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</si>
  <si>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</si>
  <si>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</si>
  <si>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</si>
  <si>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</si>
  <si>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</si>
  <si>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</si>
  <si>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</si>
  <si>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</si>
  <si>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</si>
  <si>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</si>
  <si>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</si>
  <si>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</si>
  <si>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</si>
  <si>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</si>
  <si>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</si>
  <si>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</si>
  <si>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</si>
  <si>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</si>
  <si>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</si>
  <si>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</si>
  <si>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</si>
  <si>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</si>
  <si>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</si>
  <si>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</si>
  <si>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</si>
  <si>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</si>
  <si>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</si>
  <si>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</si>
  <si>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</si>
  <si>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</si>
  <si>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</si>
  <si>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</si>
  <si>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</si>
  <si>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</si>
  <si>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</si>
  <si>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</si>
  <si>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</si>
  <si>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</si>
  <si>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</si>
  <si>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</si>
  <si>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</si>
  <si>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</si>
  <si>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</si>
  <si>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</si>
  <si>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</si>
  <si>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</si>
  <si>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</si>
  <si>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</si>
  <si>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</si>
  <si>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</si>
  <si>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</si>
  <si>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</si>
  <si>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</si>
  <si>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</si>
  <si>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</si>
  <si>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</si>
  <si>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</si>
  <si>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</si>
  <si>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</si>
  <si>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</si>
  <si>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</si>
  <si>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</si>
  <si>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</si>
  <si>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</si>
  <si>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</si>
  <si>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</si>
  <si>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</si>
  <si>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</si>
  <si>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</si>
  <si>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</si>
  <si>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</si>
  <si>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</si>
  <si>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</si>
  <si>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</si>
  <si>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</si>
  <si>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</si>
  <si>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</si>
  <si>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</si>
  <si>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</si>
  <si>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</si>
  <si>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</si>
  <si>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</si>
  <si>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</si>
  <si>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</si>
  <si>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</si>
  <si>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</si>
  <si>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</si>
  <si>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</si>
  <si>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</si>
  <si>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</si>
  <si>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</si>
  <si>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</si>
  <si>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</si>
  <si>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</si>
  <si>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</si>
  <si>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</si>
  <si>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</si>
  <si>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</si>
  <si>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</si>
  <si>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</si>
  <si>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</si>
  <si>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</si>
  <si>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</si>
  <si>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</si>
  <si>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</si>
  <si>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</si>
  <si>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</si>
  <si>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</si>
  <si>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</si>
  <si>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</si>
  <si>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</si>
  <si>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</si>
  <si>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</si>
  <si>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</si>
  <si>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</si>
  <si>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</si>
  <si>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</si>
  <si>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</si>
  <si>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</si>
  <si>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</si>
  <si>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</si>
  <si>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</si>
  <si>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</si>
  <si>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</si>
  <si>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</si>
  <si>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</si>
  <si>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</si>
  <si>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</si>
  <si>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</si>
  <si>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</si>
  <si>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</si>
  <si>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</si>
  <si>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</si>
  <si>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</si>
  <si>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</si>
  <si>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</si>
  <si>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</si>
  <si>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</si>
  <si>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</si>
  <si>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</si>
  <si>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</si>
  <si>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</si>
  <si>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</si>
  <si>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</si>
  <si>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</si>
  <si>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</si>
  <si>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</si>
  <si>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</si>
  <si>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</si>
  <si>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</si>
  <si>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</si>
  <si>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</si>
  <si>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</si>
  <si>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</si>
  <si>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</si>
  <si>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</si>
  <si>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</si>
  <si>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</si>
  <si>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</si>
  <si>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</si>
  <si>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</si>
  <si>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</si>
  <si>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</si>
  <si>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</si>
  <si>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</si>
  <si>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</si>
  <si>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</si>
  <si>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</si>
  <si>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</si>
  <si>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</si>
  <si>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</si>
  <si>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</si>
  <si>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</si>
  <si>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</si>
  <si>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</si>
  <si>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</si>
  <si>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</si>
  <si>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</si>
  <si>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</si>
  <si>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</si>
  <si>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</si>
  <si>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</si>
  <si>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</si>
  <si>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</si>
  <si>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</si>
  <si>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</si>
  <si>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</si>
  <si>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</si>
  <si>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</si>
  <si>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</si>
  <si>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</si>
  <si>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</si>
  <si>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</si>
  <si>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</si>
  <si>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</si>
  <si>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</si>
  <si>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</si>
  <si>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</si>
  <si>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</si>
  <si>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</si>
  <si>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</si>
  <si>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</si>
  <si>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</si>
  <si>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</si>
  <si>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</si>
  <si>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</si>
  <si>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</si>
  <si>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</si>
  <si>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</si>
  <si>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</si>
  <si>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</si>
  <si>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</si>
  <si>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</si>
  <si>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</si>
  <si>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</si>
  <si>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</si>
  <si>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</si>
  <si>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</si>
  <si>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</si>
  <si>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</si>
  <si>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</si>
  <si>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</si>
  <si>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</si>
  <si>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</si>
  <si>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</si>
  <si>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</si>
  <si>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</si>
  <si>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</si>
  <si>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</si>
  <si>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</si>
  <si>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</si>
  <si>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</si>
  <si>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</si>
  <si>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</si>
  <si>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</si>
  <si>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</si>
  <si>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</si>
  <si>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</si>
  <si>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</si>
  <si>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</si>
  <si>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</si>
  <si>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</si>
  <si>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</si>
  <si>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</si>
  <si>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</si>
  <si>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</si>
  <si>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</si>
  <si>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</si>
  <si>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</si>
  <si>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</si>
  <si>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</si>
  <si>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</si>
  <si>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</si>
  <si>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</si>
  <si>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</si>
  <si>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</si>
  <si>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</si>
  <si>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</si>
  <si>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</si>
  <si>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</si>
  <si>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</si>
  <si>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</si>
  <si>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</si>
  <si>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</si>
  <si>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</si>
  <si>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</si>
  <si>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</si>
  <si>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</si>
  <si>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</si>
  <si>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</si>
  <si>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</si>
  <si>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</si>
  <si>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</si>
  <si>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</si>
  <si>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</si>
  <si>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</si>
  <si>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</si>
  <si>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</si>
  <si>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</si>
  <si>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</si>
  <si>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</si>
  <si>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</si>
  <si>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</si>
  <si>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</si>
  <si>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</si>
  <si>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</si>
  <si>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</si>
  <si>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</si>
  <si>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</si>
  <si>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</si>
  <si>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</si>
  <si>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</si>
  <si>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</si>
  <si>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</si>
  <si>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</si>
  <si>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</si>
  <si>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</si>
  <si>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</si>
  <si>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</si>
  <si>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</si>
  <si>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</si>
  <si>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</si>
  <si>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</si>
  <si>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</si>
  <si>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</si>
  <si>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</si>
  <si>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</si>
  <si>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</si>
  <si>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</si>
  <si>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</si>
  <si>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</si>
  <si>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</si>
  <si>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</si>
  <si>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</si>
  <si>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</si>
  <si>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</si>
  <si>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</si>
  <si>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</si>
  <si>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</si>
  <si>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</si>
  <si>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</si>
  <si>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</si>
  <si>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</si>
  <si>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</si>
  <si>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</si>
  <si>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</si>
  <si>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</si>
  <si>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</si>
  <si>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</si>
  <si>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</si>
  <si>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</si>
  <si>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</si>
  <si>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</si>
  <si>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</si>
  <si>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</si>
  <si>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</si>
  <si>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</si>
  <si>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</si>
  <si>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</si>
  <si>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</si>
  <si>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</si>
  <si>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</si>
  <si>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</si>
  <si>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</si>
  <si>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</si>
  <si>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</si>
  <si>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</si>
  <si>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</si>
  <si>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</si>
  <si>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</si>
  <si>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</si>
  <si>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</si>
  <si>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</si>
  <si>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</si>
  <si>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</si>
  <si>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</si>
  <si>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</si>
  <si>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</si>
  <si>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</si>
  <si>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</si>
  <si>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</si>
  <si>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</si>
  <si>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</si>
  <si>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</si>
  <si>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</si>
  <si>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</si>
  <si>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</si>
  <si>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</si>
  <si>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</si>
  <si>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</si>
  <si>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</si>
  <si>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</si>
  <si>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</si>
  <si>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</si>
  <si>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</si>
  <si>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</si>
  <si>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</si>
  <si>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</si>
  <si>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</si>
  <si>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</si>
  <si>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</si>
  <si>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</si>
  <si>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</si>
  <si>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</si>
  <si>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</si>
  <si>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</si>
  <si>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</si>
  <si>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</si>
  <si>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</si>
  <si>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</si>
  <si>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</si>
  <si>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</si>
  <si>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</si>
  <si>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</si>
  <si>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</si>
  <si>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</si>
  <si>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</si>
  <si>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</si>
  <si>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</si>
  <si>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</si>
  <si>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</si>
  <si>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</si>
  <si>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</si>
  <si>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</si>
  <si>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</si>
  <si>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</si>
  <si>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</si>
  <si>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</si>
  <si>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</si>
  <si>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</si>
  <si>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</si>
  <si>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</si>
  <si>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</si>
  <si>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</si>
  <si>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</si>
  <si>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</si>
  <si>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</si>
  <si>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</si>
  <si>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</si>
  <si>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</si>
  <si>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</si>
  <si>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</si>
  <si>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</si>
  <si>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</si>
  <si>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</si>
  <si>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</si>
  <si>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</si>
  <si>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</si>
  <si>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</si>
  <si>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</si>
  <si>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</si>
  <si>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</si>
  <si>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</si>
  <si>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</si>
  <si>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</si>
  <si>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</si>
  <si>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</si>
  <si>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</si>
  <si>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</si>
  <si>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</si>
  <si>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</si>
  <si>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</si>
  <si>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</si>
  <si>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</si>
  <si>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</si>
  <si>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</si>
  <si>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</si>
  <si>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</si>
  <si>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</si>
  <si>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</si>
  <si>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</si>
  <si>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</si>
  <si>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</si>
  <si>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</si>
  <si>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</si>
  <si>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</si>
  <si>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</si>
  <si>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</si>
  <si>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</si>
  <si>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</si>
  <si>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</si>
  <si>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</si>
  <si>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</si>
  <si>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</si>
  <si>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</si>
  <si>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</si>
  <si>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</si>
  <si>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</si>
  <si>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</si>
  <si>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</si>
  <si>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</si>
  <si>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</si>
  <si>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</si>
  <si>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</si>
  <si>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</si>
  <si>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</si>
  <si>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</si>
  <si>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</si>
  <si>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</si>
  <si>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</si>
  <si>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</si>
  <si>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</si>
  <si>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</si>
  <si>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</si>
  <si>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</si>
  <si>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</si>
  <si>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</si>
  <si>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</si>
  <si>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</si>
  <si>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</si>
  <si>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</si>
  <si>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</si>
  <si>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</si>
  <si>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</si>
  <si>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</si>
  <si>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</si>
  <si>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</si>
  <si>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</si>
  <si>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</si>
  <si>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</si>
  <si>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</si>
  <si>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</si>
  <si>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</si>
  <si>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</si>
  <si>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</si>
  <si>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</si>
  <si>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</si>
  <si>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</si>
  <si>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</si>
  <si>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</si>
  <si>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</si>
  <si>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</si>
  <si>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</si>
  <si>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</si>
  <si>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</si>
  <si>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</si>
  <si>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</si>
  <si>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</si>
  <si>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</si>
  <si>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</si>
  <si>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</si>
  <si>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</si>
  <si>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</si>
  <si>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</si>
  <si>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</si>
  <si>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</si>
  <si>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</si>
  <si>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</si>
  <si>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</si>
  <si>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</si>
  <si>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</si>
  <si>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</si>
  <si>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</si>
  <si>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</si>
  <si>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</si>
  <si>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</si>
  <si>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</si>
  <si>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</si>
  <si>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</si>
  <si>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</si>
  <si>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</si>
  <si>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</si>
  <si>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</si>
  <si>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</si>
  <si>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</si>
  <si>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</si>
  <si>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</si>
  <si>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</si>
  <si>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</si>
  <si>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</si>
  <si>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</si>
  <si>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</si>
  <si>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</si>
  <si>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</si>
  <si>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</si>
  <si>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</si>
  <si>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</si>
  <si>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</si>
  <si>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</si>
  <si>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</si>
  <si>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</si>
  <si>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</si>
  <si>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</si>
  <si>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</si>
  <si>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</si>
  <si>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</si>
  <si>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</si>
  <si>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</si>
  <si>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</si>
  <si>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</si>
  <si>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</si>
  <si>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</si>
  <si>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</si>
  <si>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</si>
  <si>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</si>
  <si>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</si>
  <si>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</si>
  <si>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</si>
  <si>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</si>
  <si>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</si>
  <si>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</si>
  <si>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</si>
  <si>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</si>
  <si>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</si>
  <si>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</si>
  <si>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</si>
  <si>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</si>
  <si>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</si>
  <si>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</si>
  <si>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</si>
  <si>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</si>
  <si>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</si>
  <si>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</si>
  <si>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</si>
  <si>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</si>
  <si>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</si>
  <si>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</si>
  <si>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</si>
  <si>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</si>
  <si>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</si>
  <si>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</si>
  <si>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</si>
  <si>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</si>
  <si>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</si>
  <si>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</si>
  <si>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</si>
  <si>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</si>
  <si>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</si>
  <si>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</si>
  <si>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</si>
  <si>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</si>
  <si>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</si>
  <si>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</si>
  <si>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</si>
  <si>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</si>
  <si>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</si>
  <si>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</si>
  <si>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</si>
  <si>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</si>
  <si>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</si>
  <si>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</si>
  <si>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</si>
  <si>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</si>
  <si>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</si>
  <si>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</si>
  <si>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</si>
  <si>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</si>
  <si>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</si>
  <si>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</si>
  <si>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</si>
  <si>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</si>
  <si>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</si>
  <si>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</si>
  <si>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</si>
  <si>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</si>
  <si>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</si>
  <si>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</si>
  <si>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</si>
  <si>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</si>
  <si>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</si>
  <si>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</si>
  <si>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</si>
  <si>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</si>
  <si>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</si>
  <si>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</si>
  <si>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</si>
  <si>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</si>
  <si>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</si>
  <si>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</si>
  <si>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</si>
  <si>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</si>
  <si>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</si>
  <si>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</si>
  <si>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</si>
  <si>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</si>
  <si>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</si>
  <si>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</si>
  <si>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</si>
  <si>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</si>
  <si>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</si>
  <si>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</si>
  <si>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</si>
  <si>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</si>
  <si>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</si>
  <si>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</si>
  <si>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</si>
  <si>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</si>
  <si>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</si>
  <si>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</si>
  <si>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</si>
  <si>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</si>
  <si>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</si>
  <si>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</si>
  <si>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</si>
  <si>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</si>
  <si>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</si>
  <si>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</si>
  <si>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</si>
  <si>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</si>
  <si>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</si>
  <si>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</si>
  <si>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</si>
  <si>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</si>
  <si>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</si>
  <si>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</si>
  <si>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</si>
  <si>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</si>
  <si>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</si>
  <si>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</si>
  <si>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</si>
  <si>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</si>
  <si>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</si>
  <si>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</si>
  <si>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</si>
  <si>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</si>
  <si>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</si>
  <si>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</si>
  <si>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</si>
  <si>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</si>
  <si>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</si>
  <si>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</si>
  <si>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</si>
  <si>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</si>
  <si>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</si>
  <si>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</si>
  <si>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</si>
  <si>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</si>
  <si>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</si>
  <si>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</si>
  <si>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</si>
  <si>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</si>
  <si>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</si>
  <si>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</si>
  <si>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</si>
  <si>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</si>
  <si>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</si>
  <si>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</si>
  <si>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</si>
  <si>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</si>
  <si>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</si>
  <si>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</si>
  <si>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</si>
  <si>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</si>
  <si>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</si>
  <si>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</si>
  <si>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</si>
  <si>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</si>
  <si>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</si>
  <si>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</si>
  <si>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</si>
  <si>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</si>
  <si>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</si>
  <si>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</si>
  <si>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</si>
  <si>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</si>
  <si>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</si>
  <si>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</si>
  <si>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</si>
  <si>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</si>
  <si>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</si>
  <si>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</si>
  <si>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</si>
  <si>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</si>
  <si>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</si>
  <si>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</si>
  <si>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</si>
  <si>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</si>
  <si>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</si>
  <si>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</si>
  <si>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</si>
  <si>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</si>
  <si>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</si>
  <si>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</si>
  <si>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</si>
  <si>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</si>
  <si>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</si>
  <si>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</si>
  <si>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</si>
  <si>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</si>
  <si>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</si>
  <si>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</si>
  <si>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</si>
  <si>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</si>
  <si>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</si>
  <si>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</si>
  <si>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</si>
  <si>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</si>
  <si>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</si>
  <si>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</si>
  <si>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</si>
  <si>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</si>
  <si>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</si>
  <si>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</si>
  <si>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</si>
  <si>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</si>
  <si>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</si>
  <si>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</si>
  <si>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</si>
  <si>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</si>
  <si>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</si>
  <si>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</si>
  <si>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</si>
  <si>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</si>
  <si>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</si>
  <si>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</si>
  <si>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</si>
  <si>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</si>
  <si>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</si>
  <si>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</si>
  <si>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</si>
  <si>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</si>
  <si>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</si>
  <si>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</si>
  <si>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</si>
  <si>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</si>
  <si>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</si>
  <si>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</si>
  <si>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</si>
  <si>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</si>
  <si>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</si>
  <si>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</si>
  <si>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</si>
  <si>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</si>
  <si>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</si>
  <si>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</si>
  <si>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</si>
  <si>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</si>
  <si>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</si>
  <si>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</si>
  <si>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</si>
  <si>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</si>
  <si>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</si>
  <si>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</si>
  <si>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</si>
  <si>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</si>
  <si>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</si>
  <si>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</si>
  <si>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</si>
  <si>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</si>
  <si>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</si>
  <si>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</si>
  <si>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</si>
  <si>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</si>
  <si>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</si>
  <si>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</si>
  <si>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</si>
  <si>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</si>
  <si>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</si>
  <si>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</si>
  <si>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</si>
  <si>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</si>
  <si>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</si>
  <si>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</si>
  <si>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</si>
  <si>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</si>
  <si>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</si>
  <si>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</si>
  <si>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</si>
  <si>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</si>
  <si>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</si>
  <si>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</si>
  <si>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</si>
  <si>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</si>
  <si>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</si>
  <si>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</si>
  <si>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</si>
  <si>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</si>
  <si>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</si>
  <si>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</si>
  <si>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</si>
  <si>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</si>
  <si>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</si>
  <si>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</si>
  <si>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</si>
  <si>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</si>
  <si>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</si>
  <si>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</si>
  <si>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</si>
  <si>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</si>
  <si>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</si>
  <si>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</si>
  <si>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</si>
  <si>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</si>
  <si>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</si>
  <si>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</si>
  <si>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</si>
  <si>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</si>
  <si>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</si>
  <si>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</si>
  <si>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</si>
  <si>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</si>
  <si>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</si>
  <si>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</si>
  <si>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</si>
  <si>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</si>
  <si>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</si>
  <si>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</si>
  <si>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</si>
  <si>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</si>
  <si>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</si>
  <si>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</si>
  <si>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</si>
  <si>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</si>
  <si>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</si>
  <si>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</si>
  <si>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</si>
  <si>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</si>
  <si>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</si>
  <si>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</si>
  <si>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</si>
  <si>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</si>
  <si>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</si>
  <si>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</si>
  <si>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</si>
  <si>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</si>
  <si>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</si>
  <si>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</si>
  <si>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</si>
  <si>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</si>
  <si>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</si>
  <si>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</si>
  <si>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</si>
  <si>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</si>
  <si>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</si>
  <si>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</si>
  <si>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</si>
  <si>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</si>
  <si>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</si>
  <si>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</si>
  <si>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</si>
  <si>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</si>
  <si>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</si>
  <si>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</si>
  <si>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</si>
  <si>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</si>
  <si>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</si>
  <si>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</si>
  <si>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</si>
  <si>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</si>
  <si>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</si>
  <si>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</si>
  <si>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</si>
  <si>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</si>
  <si>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</si>
  <si>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</si>
  <si>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</si>
  <si>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</si>
  <si>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</si>
  <si>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</si>
  <si>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</si>
  <si>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</si>
  <si>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</si>
  <si>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</si>
  <si>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</si>
  <si>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</si>
  <si>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</si>
  <si>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</si>
  <si>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</si>
  <si>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</si>
  <si>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</si>
  <si>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</si>
  <si>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</si>
  <si>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</si>
  <si>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</si>
  <si>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</si>
  <si>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</si>
  <si>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</si>
  <si>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</si>
  <si>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</si>
  <si>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</si>
  <si>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</si>
  <si>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</si>
  <si>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</si>
  <si>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</si>
  <si>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</si>
  <si>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</si>
  <si>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</si>
  <si>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</si>
  <si>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</si>
  <si>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</si>
  <si>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</si>
  <si>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</si>
  <si>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</si>
  <si>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</si>
  <si>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</si>
  <si>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</si>
  <si>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</si>
  <si>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</si>
  <si>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</si>
  <si>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</si>
  <si>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</si>
  <si>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</si>
  <si>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</si>
  <si>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</si>
  <si>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</si>
  <si>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</si>
  <si>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</si>
  <si>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</si>
  <si>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</si>
  <si>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</si>
  <si>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</si>
  <si>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</si>
  <si>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</si>
  <si>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</si>
  <si>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</si>
  <si>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</si>
  <si>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</si>
  <si>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</si>
  <si>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</si>
  <si>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</si>
  <si>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</si>
  <si>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</si>
  <si>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</si>
  <si>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</si>
  <si>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</si>
  <si>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</si>
  <si>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</si>
  <si>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</si>
  <si>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</si>
  <si>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</si>
  <si>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</si>
  <si>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</si>
  <si>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</si>
  <si>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</si>
  <si>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</si>
  <si>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</si>
  <si>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</si>
  <si>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</si>
  <si>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</si>
  <si>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</si>
  <si>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</si>
  <si>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</si>
  <si>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</si>
  <si>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</si>
  <si>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</si>
  <si>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</si>
  <si>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</si>
  <si>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</si>
  <si>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</si>
  <si>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</si>
  <si>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</si>
  <si>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</si>
  <si>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</si>
  <si>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</si>
  <si>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</si>
  <si>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</si>
  <si>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</si>
  <si>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</si>
  <si>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</si>
  <si>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</si>
  <si>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</si>
  <si>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</si>
  <si>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</si>
  <si>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</si>
  <si>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</si>
  <si>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</si>
  <si>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</si>
  <si>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</si>
  <si>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</si>
  <si>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</si>
  <si>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</si>
  <si>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</si>
  <si>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</si>
  <si>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</si>
  <si>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</si>
  <si>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</si>
  <si>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</si>
  <si>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</si>
  <si>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</si>
  <si>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</si>
  <si>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</si>
  <si>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</si>
  <si>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</si>
  <si>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</si>
  <si>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</si>
  <si>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</si>
  <si>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</si>
  <si>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</si>
  <si>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</si>
  <si>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</si>
  <si>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</si>
  <si>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</si>
  <si>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</si>
  <si>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</si>
  <si>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</si>
  <si>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</si>
  <si>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</si>
  <si>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</si>
  <si>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</si>
  <si>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</si>
  <si>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</si>
  <si>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</si>
  <si>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</si>
  <si>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</si>
  <si>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</si>
  <si>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</si>
  <si>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</si>
  <si>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</si>
  <si>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</si>
  <si>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</si>
  <si>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</si>
  <si>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</si>
  <si>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</si>
  <si>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</si>
  <si>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</si>
  <si>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</si>
  <si>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</si>
  <si>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</si>
  <si>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</si>
  <si>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</si>
  <si>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</si>
  <si>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</si>
  <si>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</si>
  <si>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</si>
  <si>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</si>
  <si>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</si>
  <si>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</si>
  <si>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</si>
  <si>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</si>
  <si>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</si>
  <si>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</si>
  <si>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</si>
  <si>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</si>
  <si>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</si>
  <si>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</si>
  <si>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</si>
  <si>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</si>
  <si>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</si>
  <si>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</si>
  <si>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</si>
  <si>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</si>
  <si>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</si>
  <si>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</si>
  <si>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</si>
  <si>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</si>
  <si>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</si>
  <si>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</si>
  <si>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</si>
  <si>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</si>
  <si>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</si>
  <si>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</si>
  <si>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</si>
  <si>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</si>
  <si>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</si>
  <si>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</si>
  <si>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</si>
  <si>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</si>
  <si>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</si>
  <si>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</si>
  <si>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</si>
  <si>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</si>
  <si>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</si>
  <si>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</si>
  <si>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</si>
  <si>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</si>
  <si>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</si>
  <si>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</si>
  <si>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</si>
  <si>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</si>
  <si>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</si>
  <si>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</si>
  <si>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</si>
  <si>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</si>
  <si>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</si>
  <si>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</si>
  <si>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</si>
  <si>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</si>
  <si>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</si>
  <si>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</si>
  <si>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</si>
  <si>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</si>
  <si>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</si>
  <si>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</si>
  <si>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</si>
  <si>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</si>
  <si>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</si>
  <si>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</si>
  <si>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</si>
  <si>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</si>
  <si>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</si>
  <si>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</si>
  <si>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</si>
  <si>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</si>
  <si>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</si>
  <si>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</si>
  <si>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</si>
  <si>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</si>
  <si>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</si>
  <si>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</si>
  <si>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</si>
  <si>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</si>
  <si>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</si>
  <si>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</si>
  <si>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</si>
  <si>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</si>
  <si>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</si>
  <si>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</si>
  <si>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</si>
  <si>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</si>
  <si>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</si>
  <si>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</si>
  <si>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</si>
  <si>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</si>
  <si>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</si>
  <si>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</si>
  <si>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</si>
  <si>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</si>
  <si>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</si>
  <si>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</si>
  <si>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</si>
  <si>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</si>
  <si>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</si>
  <si>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</si>
  <si>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</si>
  <si>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</si>
  <si>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</si>
  <si>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</si>
  <si>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</si>
  <si>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</si>
  <si>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</si>
  <si>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</si>
  <si>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</si>
  <si>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</si>
  <si>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</si>
  <si>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</si>
  <si>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</si>
  <si>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</si>
  <si>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</si>
  <si>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</si>
  <si>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</si>
  <si>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</si>
  <si>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</si>
  <si>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</si>
  <si>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</si>
  <si>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</si>
  <si>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</si>
  <si>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</si>
  <si>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</si>
  <si>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</si>
  <si>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</si>
  <si>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</si>
  <si>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</si>
  <si>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</si>
  <si>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</si>
  <si>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</si>
  <si>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</si>
  <si>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</si>
  <si>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</si>
  <si>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</si>
  <si>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</si>
  <si>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</si>
  <si>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</si>
  <si>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</si>
  <si>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</si>
  <si>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</si>
  <si>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</si>
  <si>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</si>
  <si>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</si>
  <si>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</si>
  <si>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</si>
  <si>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</si>
  <si>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</si>
  <si>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</si>
  <si>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</si>
  <si>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</si>
  <si>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</si>
  <si>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</si>
  <si>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</si>
  <si>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</si>
  <si>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</si>
  <si>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</si>
  <si>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</si>
  <si>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</si>
  <si>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</si>
  <si>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</si>
  <si>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</si>
  <si>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</si>
  <si>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</si>
  <si>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</si>
  <si>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</si>
  <si>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</si>
  <si>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</si>
  <si>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</si>
  <si>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</si>
  <si>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</si>
  <si>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</si>
  <si>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</si>
  <si>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</si>
  <si>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</si>
  <si>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</si>
  <si>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</si>
  <si>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</si>
  <si>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</si>
  <si>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</si>
  <si>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</si>
  <si>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</si>
  <si>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</si>
  <si>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</si>
  <si>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</si>
  <si>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</si>
  <si>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</si>
  <si>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</si>
  <si>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</si>
  <si>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</si>
  <si>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</si>
  <si>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</si>
  <si>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</si>
  <si>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</si>
  <si>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</si>
  <si>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</si>
  <si>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</si>
  <si>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</si>
  <si>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</si>
  <si>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</si>
  <si>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</si>
  <si>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</si>
  <si>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</si>
  <si>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</si>
  <si>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</si>
  <si>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</si>
  <si>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</si>
  <si>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</si>
  <si>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</si>
  <si>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</si>
  <si>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</si>
  <si>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</si>
  <si>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</si>
  <si>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</si>
  <si>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</si>
  <si>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</si>
  <si>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</si>
  <si>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</si>
  <si>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</si>
  <si>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</si>
  <si>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</si>
  <si>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</si>
  <si>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</si>
  <si>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</si>
  <si>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</si>
  <si>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</si>
  <si>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</si>
  <si>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</si>
  <si>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</si>
  <si>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</si>
  <si>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</si>
  <si>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</si>
  <si>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</si>
  <si>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</si>
  <si>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</si>
  <si>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</si>
  <si>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</si>
  <si>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</si>
  <si>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</si>
  <si>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</si>
  <si>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</si>
  <si>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</si>
  <si>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</si>
  <si>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</si>
  <si>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</si>
  <si>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</si>
  <si>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</si>
  <si>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</si>
  <si>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</si>
  <si>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</si>
  <si>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</si>
  <si>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</si>
  <si>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</si>
  <si>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</si>
  <si>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</si>
  <si>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</si>
  <si>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</si>
  <si>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</si>
  <si>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</si>
  <si>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</si>
  <si>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</si>
  <si>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</si>
  <si>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</si>
  <si>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</si>
  <si>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</si>
  <si>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</si>
  <si>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</si>
  <si>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</si>
  <si>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</si>
  <si>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</si>
  <si>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</si>
  <si>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</si>
  <si>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</si>
  <si>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</si>
  <si>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</si>
  <si>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</si>
  <si>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</si>
  <si>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</si>
  <si>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</si>
  <si>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</si>
  <si>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</si>
  <si>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</si>
  <si>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</si>
  <si>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</si>
  <si>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</si>
  <si>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</si>
  <si>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</si>
  <si>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</si>
  <si>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</si>
  <si>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</si>
  <si>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</si>
  <si>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</si>
  <si>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</si>
  <si>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</si>
  <si>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</si>
  <si>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</si>
  <si>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</si>
  <si>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</si>
  <si>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</si>
  <si>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</si>
  <si>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</si>
  <si>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</si>
  <si>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</si>
  <si>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</si>
  <si>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</si>
  <si>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</si>
  <si>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</si>
  <si>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</si>
  <si>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</si>
  <si>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</si>
  <si>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</si>
  <si>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</si>
  <si>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</si>
  <si>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</si>
  <si>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</si>
  <si>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</si>
  <si>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</si>
  <si>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</si>
  <si>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</si>
  <si>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</si>
  <si>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</si>
  <si>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</si>
  <si>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</si>
  <si>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</si>
  <si>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</si>
  <si>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</si>
  <si>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</si>
  <si>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</si>
  <si>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</si>
  <si>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</si>
  <si>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</si>
  <si>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</si>
  <si>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</si>
  <si>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</si>
  <si>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</si>
  <si>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</si>
  <si>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</si>
  <si>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</si>
  <si>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</si>
  <si>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</si>
  <si>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</si>
  <si>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</si>
  <si>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</si>
  <si>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</si>
  <si>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</si>
  <si>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</si>
  <si>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</si>
  <si>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</si>
  <si>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</si>
  <si>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</si>
  <si>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</si>
  <si>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</si>
  <si>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</si>
  <si>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</si>
  <si>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</si>
  <si>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</si>
  <si>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</si>
  <si>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</si>
  <si>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</si>
  <si>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</si>
  <si>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</si>
  <si>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</si>
  <si>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</si>
  <si>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</si>
  <si>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</si>
  <si>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</si>
  <si>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</si>
  <si>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</si>
  <si>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</si>
  <si>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</si>
  <si>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</si>
  <si>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</si>
  <si>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</si>
  <si>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</si>
  <si>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</si>
  <si>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</si>
  <si>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</si>
  <si>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</si>
  <si>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</si>
  <si>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</si>
  <si>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</si>
  <si>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</si>
  <si>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</si>
  <si>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</si>
  <si>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</si>
  <si>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</si>
  <si>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</si>
  <si>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</si>
  <si>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</si>
  <si>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</si>
  <si>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</si>
  <si>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</si>
  <si>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</si>
  <si>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</si>
  <si>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</si>
  <si>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</si>
  <si>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</si>
  <si>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</si>
  <si>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</si>
  <si>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</si>
  <si>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</si>
  <si>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</si>
  <si>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</si>
  <si>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</si>
  <si>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</si>
  <si>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</si>
  <si>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</si>
  <si>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</si>
  <si>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</si>
  <si>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</si>
  <si>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</si>
  <si>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</si>
  <si>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</si>
  <si>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</si>
  <si>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</si>
  <si>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</si>
  <si>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</si>
  <si>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</si>
  <si>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</si>
  <si>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</si>
  <si>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</si>
  <si>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</si>
  <si>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</si>
  <si>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</si>
  <si>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</si>
  <si>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</si>
  <si>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</si>
  <si>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</si>
  <si>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</si>
  <si>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</si>
  <si>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</si>
  <si>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</si>
  <si>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</si>
  <si>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</si>
  <si>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</si>
  <si>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</si>
  <si>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</si>
  <si>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</si>
  <si>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</si>
  <si>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</si>
  <si>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</si>
  <si>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</si>
  <si>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</si>
  <si>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</si>
  <si>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</si>
  <si>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</si>
  <si>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</si>
  <si>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</si>
  <si>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</si>
  <si>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</si>
  <si>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</si>
  <si>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</si>
  <si>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</si>
  <si>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</si>
  <si>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</si>
  <si>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</si>
  <si>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</si>
  <si>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</si>
  <si>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</si>
  <si>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</si>
  <si>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</si>
  <si>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</si>
  <si>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</si>
  <si>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</si>
  <si>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</si>
  <si>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</si>
  <si>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</si>
  <si>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</si>
  <si>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</si>
  <si>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</si>
  <si>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</si>
  <si>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</si>
  <si>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</si>
  <si>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</si>
  <si>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</si>
  <si>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</si>
  <si>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</si>
  <si>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</si>
  <si>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</si>
  <si>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</si>
  <si>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</si>
  <si>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</si>
  <si>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</si>
  <si>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</si>
  <si>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</si>
  <si>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</si>
  <si>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</si>
  <si>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</si>
  <si>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</si>
  <si>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</si>
  <si>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</si>
  <si>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</si>
  <si>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</si>
  <si>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</si>
  <si>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</si>
  <si>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</si>
  <si>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</si>
  <si>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</si>
  <si>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</si>
  <si>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</si>
  <si>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</si>
  <si>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</si>
  <si>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</si>
  <si>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</si>
  <si>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</si>
  <si>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</si>
  <si>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</si>
  <si>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</si>
  <si>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</si>
  <si>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</si>
  <si>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</si>
  <si>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</si>
  <si>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</si>
  <si>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</si>
  <si>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</si>
  <si>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</si>
  <si>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</si>
  <si>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</si>
  <si>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</si>
  <si>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</si>
  <si>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</si>
  <si>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</si>
  <si>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</si>
  <si>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</si>
  <si>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</si>
  <si>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</si>
  <si>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</si>
  <si>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</si>
  <si>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</si>
  <si>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</si>
  <si>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</si>
  <si>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</si>
  <si>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</si>
  <si>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</si>
  <si>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</si>
  <si>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</si>
  <si>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</si>
  <si>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</si>
  <si>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</si>
  <si>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</si>
  <si>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</si>
  <si>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</si>
  <si>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</si>
  <si>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</si>
  <si>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</si>
  <si>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</si>
  <si>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</si>
  <si>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</si>
  <si>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</si>
  <si>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</si>
  <si>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</si>
  <si>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</si>
  <si>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</si>
  <si>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</si>
  <si>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</si>
  <si>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</si>
  <si>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</si>
  <si>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</si>
  <si>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</si>
  <si>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</si>
  <si>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</si>
  <si>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</si>
  <si>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</si>
  <si>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</si>
  <si>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</si>
  <si>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</si>
  <si>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</si>
  <si>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</si>
  <si>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</si>
  <si>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</si>
  <si>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</si>
  <si>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</si>
  <si>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</si>
  <si>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</si>
  <si>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</si>
  <si>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</si>
  <si>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</si>
  <si>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</si>
  <si>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</si>
  <si>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</si>
  <si>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</si>
  <si>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</si>
  <si>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</si>
  <si>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</si>
  <si>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</si>
  <si>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</si>
  <si>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</si>
  <si>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</si>
  <si>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</si>
  <si>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</si>
  <si>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</si>
  <si>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</si>
  <si>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</si>
  <si>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</si>
  <si>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</si>
  <si>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</si>
  <si>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</si>
  <si>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</si>
  <si>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</si>
  <si>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</si>
  <si>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</si>
  <si>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</si>
  <si>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</si>
  <si>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</si>
  <si>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</si>
  <si>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</si>
  <si>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</si>
  <si>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</si>
  <si>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</si>
  <si>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</si>
  <si>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</si>
  <si>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</si>
  <si>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</si>
  <si>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</si>
  <si>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</si>
  <si>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</si>
  <si>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</si>
  <si>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</si>
  <si>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</si>
  <si>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</si>
  <si>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</si>
  <si>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</si>
  <si>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</si>
  <si>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</si>
  <si>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</si>
  <si>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</si>
  <si>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</si>
  <si>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</si>
  <si>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</si>
  <si>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</si>
  <si>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</si>
  <si>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</si>
  <si>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</si>
  <si>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</si>
  <si>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</si>
  <si>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</si>
  <si>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</si>
  <si>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</si>
  <si>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</si>
  <si>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</si>
  <si>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</si>
  <si>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</si>
  <si>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</si>
  <si>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</si>
  <si>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</si>
  <si>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</si>
  <si>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</si>
  <si>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</si>
  <si>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</si>
  <si>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</si>
  <si>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</si>
  <si>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</si>
  <si>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</si>
  <si>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</si>
  <si>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</si>
  <si>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</si>
  <si>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</si>
  <si>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</si>
  <si>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</si>
  <si>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</si>
  <si>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</si>
  <si>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</si>
  <si>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</si>
  <si>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</si>
  <si>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</si>
  <si>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</si>
  <si>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</si>
  <si>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</si>
  <si>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</si>
  <si>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</si>
  <si>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</si>
  <si>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</si>
  <si>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</si>
  <si>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</si>
  <si>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</si>
  <si>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</si>
  <si>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</si>
  <si>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</si>
  <si>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</si>
  <si>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</si>
  <si>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</si>
  <si>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</si>
  <si>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</si>
  <si>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</si>
  <si>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</si>
  <si>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</si>
  <si>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</si>
  <si>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</si>
  <si>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</si>
  <si>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</si>
  <si>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</si>
  <si>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</si>
  <si>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</si>
  <si>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</si>
  <si>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</si>
  <si>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</si>
  <si>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</si>
  <si>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</si>
  <si>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</si>
  <si>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</si>
  <si>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</si>
  <si>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</si>
  <si>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</si>
  <si>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</si>
  <si>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</si>
  <si>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</si>
  <si>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</si>
  <si>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</si>
  <si>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</si>
  <si>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</si>
  <si>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</si>
  <si>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</si>
  <si>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</si>
  <si>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</si>
  <si>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</si>
  <si>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</si>
  <si>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</si>
  <si>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</si>
  <si>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</si>
  <si>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</si>
  <si>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</si>
  <si>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</si>
  <si>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</si>
  <si>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</si>
  <si>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</si>
  <si>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</si>
  <si>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</si>
  <si>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</si>
  <si>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</si>
  <si>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</si>
  <si>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</si>
  <si>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</si>
  <si>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</si>
  <si>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</si>
  <si>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</si>
  <si>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</si>
  <si>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</si>
  <si>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</si>
  <si>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</si>
  <si>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</si>
  <si>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</si>
  <si>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</si>
  <si>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</si>
  <si>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</si>
  <si>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</si>
  <si>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</si>
  <si>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</si>
  <si>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</si>
  <si>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</si>
  <si>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</si>
  <si>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</si>
  <si>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</si>
  <si>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</si>
  <si>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</si>
  <si>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</si>
  <si>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</si>
  <si>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</si>
  <si>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</si>
  <si>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</si>
  <si>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</si>
  <si>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</si>
  <si>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</si>
  <si>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</si>
  <si>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</si>
  <si>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</si>
  <si>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</si>
  <si>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</si>
  <si>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</si>
  <si>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</si>
  <si>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</si>
  <si>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</si>
  <si>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</si>
  <si>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</si>
  <si>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</si>
  <si>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</si>
  <si>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</si>
  <si>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</si>
  <si>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</si>
  <si>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</si>
  <si>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</si>
  <si>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</si>
  <si>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</si>
  <si>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</si>
  <si>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</si>
  <si>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</si>
  <si>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</si>
  <si>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</si>
  <si>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</si>
  <si>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</si>
  <si>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</si>
  <si>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</si>
  <si>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</si>
  <si>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</si>
  <si>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</si>
  <si>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</si>
  <si>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</si>
  <si>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</si>
  <si>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</si>
  <si>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</si>
  <si>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</si>
  <si>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</si>
  <si>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</si>
  <si>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</si>
  <si>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</si>
  <si>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</si>
  <si>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</si>
  <si>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</si>
  <si>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</si>
  <si>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</si>
  <si>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</si>
  <si>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</si>
  <si>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</si>
  <si>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</si>
  <si>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</si>
  <si>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</si>
  <si>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</si>
  <si>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</si>
  <si>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</si>
  <si>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</si>
  <si>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</si>
  <si>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</si>
  <si>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</si>
  <si>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</si>
  <si>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</si>
  <si>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</si>
  <si>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</si>
  <si>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</si>
  <si>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</si>
  <si>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</si>
  <si>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</si>
  <si>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</si>
  <si>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</si>
  <si>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</si>
  <si>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</si>
  <si>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</si>
  <si>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</si>
  <si>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</si>
  <si>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</si>
  <si>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</si>
  <si>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</si>
  <si>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</si>
  <si>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</si>
  <si>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</si>
  <si>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</si>
  <si>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</si>
  <si>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</si>
  <si>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</si>
  <si>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</si>
  <si>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</si>
  <si>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</si>
  <si>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</si>
  <si>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</si>
  <si>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</si>
  <si>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</si>
  <si>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</si>
  <si>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</si>
  <si>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</si>
  <si>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</si>
  <si>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</si>
  <si>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</si>
  <si>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</si>
  <si>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</si>
  <si>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</si>
  <si>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</si>
  <si>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</si>
  <si>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</si>
  <si>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</si>
  <si>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</si>
  <si>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</si>
  <si>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</si>
  <si>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</si>
  <si>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</si>
  <si>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</si>
  <si>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</si>
  <si>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</si>
  <si>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</si>
  <si>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</si>
  <si>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</si>
  <si>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</si>
  <si>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</si>
  <si>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</si>
  <si>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</si>
  <si>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</si>
  <si>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</si>
  <si>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</si>
  <si>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</si>
  <si>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</si>
  <si>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</si>
  <si>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</si>
  <si>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</si>
  <si>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</si>
  <si>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</si>
  <si>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</si>
  <si>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</si>
  <si>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</si>
  <si>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</si>
  <si>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</si>
  <si>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</si>
  <si>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</si>
  <si>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</si>
  <si>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</si>
  <si>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</si>
  <si>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</si>
  <si>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</si>
  <si>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</si>
  <si>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</si>
  <si>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</si>
  <si>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</si>
  <si>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</si>
  <si>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</si>
  <si>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</si>
  <si>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</si>
  <si>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</si>
  <si>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</si>
  <si>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</si>
  <si>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</si>
  <si>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</si>
  <si>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</si>
  <si>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</si>
  <si>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</si>
  <si>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</si>
  <si>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</si>
  <si>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</si>
  <si>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</si>
  <si>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</si>
  <si>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</si>
  <si>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</si>
  <si>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</si>
  <si>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</si>
  <si>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</si>
  <si>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</si>
  <si>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</si>
  <si>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</si>
  <si>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</si>
  <si>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</si>
  <si>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</si>
  <si>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</si>
  <si>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</si>
  <si>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</si>
  <si>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</si>
  <si>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</si>
  <si>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</si>
  <si>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</si>
  <si>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</si>
  <si>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</si>
  <si>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</si>
  <si>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</si>
  <si>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</si>
  <si>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</si>
  <si>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</si>
  <si>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</si>
  <si>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</si>
  <si>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</si>
  <si>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</si>
  <si>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</si>
  <si>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</si>
  <si>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</si>
  <si>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</si>
  <si>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</si>
  <si>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</si>
  <si>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</si>
  <si>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</si>
  <si>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</si>
  <si>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</si>
  <si>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</si>
  <si>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</si>
  <si>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</si>
  <si>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</si>
  <si>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</si>
  <si>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</si>
  <si>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</si>
  <si>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</si>
  <si>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</si>
  <si>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</si>
  <si>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</si>
  <si>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</si>
  <si>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</si>
  <si>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</si>
  <si>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</si>
  <si>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</si>
  <si>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</si>
  <si>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</si>
  <si>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</si>
  <si>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</si>
  <si>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</si>
  <si>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</si>
  <si>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</si>
  <si>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</si>
  <si>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</si>
  <si>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</si>
  <si>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</si>
  <si>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</si>
  <si>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</si>
  <si>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</si>
  <si>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</si>
  <si>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</si>
  <si>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</si>
  <si>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</si>
  <si>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</si>
  <si>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</si>
  <si>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</si>
  <si>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</si>
  <si>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</si>
  <si>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</si>
  <si>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</si>
  <si>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</si>
  <si>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</si>
  <si>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</si>
  <si>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</si>
  <si>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</si>
  <si>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</si>
  <si>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</si>
  <si>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</si>
  <si>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</si>
  <si>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</si>
  <si>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</si>
  <si>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</si>
  <si>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</si>
  <si>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</si>
  <si>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</si>
  <si>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</si>
  <si>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</si>
  <si>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</si>
  <si>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</si>
  <si>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</si>
  <si>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</si>
  <si>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</si>
  <si>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</si>
  <si>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</si>
  <si>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</si>
  <si>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</si>
  <si>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</si>
  <si>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</si>
  <si>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</si>
  <si>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</si>
  <si>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</si>
  <si>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</si>
  <si>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</si>
  <si>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</si>
  <si>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</si>
  <si>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</si>
  <si>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</si>
  <si>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</si>
  <si>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</si>
  <si>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</si>
  <si>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</si>
  <si>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</si>
  <si>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</si>
  <si>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</si>
  <si>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</si>
  <si>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</si>
  <si>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</si>
  <si>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</si>
  <si>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</si>
  <si>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</si>
  <si>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</si>
  <si>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</si>
  <si>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</si>
  <si>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</si>
  <si>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</si>
  <si>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</si>
  <si>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</si>
  <si>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</si>
  <si>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</si>
  <si>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</si>
  <si>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</si>
  <si>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</si>
  <si>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</si>
  <si>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</si>
  <si>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</si>
  <si>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</si>
  <si>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</si>
  <si>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</si>
  <si>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</si>
  <si>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</si>
  <si>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</si>
  <si>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</si>
  <si>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</si>
  <si>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</si>
  <si>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</si>
  <si>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</si>
  <si>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</si>
  <si>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</si>
  <si>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</si>
  <si>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</si>
  <si>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</si>
  <si>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</si>
  <si>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</si>
  <si>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</si>
  <si>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</si>
  <si>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</si>
  <si>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</si>
  <si>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</si>
  <si>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</si>
  <si>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</si>
  <si>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</si>
  <si>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</si>
  <si>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</si>
  <si>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</si>
  <si>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</si>
  <si>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</si>
  <si>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</si>
  <si>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</si>
  <si>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</si>
  <si>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</si>
  <si>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</si>
  <si>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</si>
  <si>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</si>
  <si>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</si>
  <si>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</si>
  <si>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</si>
  <si>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</si>
  <si>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</si>
  <si>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</si>
  <si>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</si>
  <si>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</si>
  <si>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</si>
  <si>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</si>
  <si>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</si>
  <si>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</si>
  <si>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</si>
  <si>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</si>
  <si>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</si>
  <si>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</si>
  <si>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</si>
  <si>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</si>
  <si>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</si>
  <si>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</si>
  <si>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</si>
  <si>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</si>
  <si>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</si>
  <si>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</si>
  <si>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</si>
  <si>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</si>
  <si>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</si>
  <si>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</si>
  <si>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</si>
  <si>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</si>
  <si>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</si>
  <si>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</si>
  <si>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</si>
  <si>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</si>
  <si>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</si>
  <si>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</si>
  <si>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</si>
  <si>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</si>
  <si>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</si>
  <si>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</si>
  <si>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</si>
  <si>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</si>
  <si>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</si>
  <si>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</si>
  <si>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</si>
  <si>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</si>
  <si>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</si>
  <si>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</si>
  <si>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</si>
  <si>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</si>
  <si>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</si>
  <si>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</si>
  <si>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</si>
  <si>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</si>
  <si>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</si>
  <si>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</si>
  <si>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</si>
  <si>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</si>
  <si>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</si>
  <si>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</si>
  <si>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</si>
  <si>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</si>
  <si>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</si>
  <si>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</si>
  <si>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</si>
  <si>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</si>
  <si>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</si>
  <si>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</si>
  <si>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</si>
  <si>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</si>
  <si>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</si>
  <si>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</si>
  <si>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</si>
  <si>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</si>
  <si>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</si>
  <si>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</si>
  <si>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</si>
  <si>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</si>
  <si>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</si>
  <si>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</si>
  <si>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</si>
  <si>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</si>
  <si>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</si>
  <si>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</si>
  <si>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</si>
  <si>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</si>
  <si>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</si>
  <si>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</si>
  <si>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</si>
  <si>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</si>
  <si>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</si>
  <si>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</si>
  <si>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</si>
  <si>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</si>
  <si>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</si>
  <si>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</si>
  <si>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</si>
  <si>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</si>
  <si>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</si>
  <si>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</si>
  <si>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</si>
  <si>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</si>
  <si>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</si>
  <si>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</si>
  <si>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</si>
  <si>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</si>
  <si>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</si>
  <si>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</si>
  <si>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</si>
  <si>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</si>
  <si>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</si>
  <si>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</si>
  <si>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</si>
  <si>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</si>
  <si>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</si>
  <si>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</si>
  <si>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</si>
  <si>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</si>
  <si>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</si>
  <si>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</si>
  <si>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</si>
  <si>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</si>
  <si>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</si>
  <si>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</si>
  <si>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</si>
  <si>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</si>
  <si>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</si>
  <si>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</si>
  <si>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</si>
  <si>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</si>
  <si>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</si>
  <si>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</si>
  <si>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</si>
  <si>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</si>
  <si>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</si>
  <si>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</si>
  <si>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</si>
  <si>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</si>
  <si>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</si>
  <si>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</si>
  <si>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</si>
  <si>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</si>
  <si>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</si>
  <si>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</si>
  <si>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</si>
  <si>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</si>
  <si>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</si>
  <si>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</si>
  <si>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</si>
  <si>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</si>
  <si>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</si>
  <si>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</si>
  <si>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</si>
  <si>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</si>
  <si>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</si>
  <si>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</si>
  <si>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</si>
  <si>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</si>
  <si>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</si>
  <si>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</si>
  <si>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</si>
  <si>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</si>
  <si>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</si>
  <si>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</si>
  <si>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</si>
  <si>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</si>
  <si>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</si>
  <si>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</si>
  <si>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</si>
  <si>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</si>
  <si>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</si>
  <si>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</si>
  <si>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</si>
  <si>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</si>
  <si>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</si>
  <si>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</si>
  <si>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</si>
  <si>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</si>
  <si>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</si>
  <si>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</si>
  <si>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</si>
  <si>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</si>
  <si>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</si>
  <si>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</si>
  <si>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</si>
  <si>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</si>
  <si>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</si>
  <si>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</si>
  <si>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</si>
  <si>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</si>
  <si>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</si>
  <si>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</si>
  <si>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</si>
  <si>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</si>
  <si>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</si>
  <si>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</si>
  <si>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</si>
  <si>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</si>
  <si>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</si>
  <si>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</si>
  <si>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</si>
  <si>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</si>
  <si>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</si>
  <si>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</si>
  <si>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</si>
  <si>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</si>
  <si>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</si>
  <si>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</si>
  <si>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</si>
  <si>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</si>
  <si>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</si>
  <si>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</si>
  <si>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</si>
  <si>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</si>
  <si>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</si>
  <si>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</si>
  <si>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</si>
  <si>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</si>
  <si>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</si>
  <si>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</si>
  <si>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</si>
  <si>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</si>
  <si>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</si>
  <si>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</si>
  <si>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</si>
  <si>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</si>
  <si>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</si>
  <si>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</si>
  <si>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</si>
  <si>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</si>
  <si>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</si>
  <si>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</si>
  <si>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</si>
  <si>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</si>
  <si>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</si>
  <si>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</si>
  <si>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</si>
  <si>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</si>
  <si>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</si>
  <si>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</si>
  <si>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</si>
  <si>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</si>
  <si>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</si>
  <si>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</si>
  <si>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</si>
  <si>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</si>
  <si>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</si>
  <si>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</si>
  <si>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</si>
  <si>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</si>
  <si>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</si>
  <si>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</si>
  <si>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</si>
  <si>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</si>
  <si>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</si>
  <si>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</si>
  <si>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</si>
  <si>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</si>
  <si>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</si>
  <si>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</si>
  <si>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</si>
  <si>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</si>
  <si>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</si>
  <si>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</si>
  <si>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</si>
  <si>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</si>
  <si>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</si>
  <si>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</si>
  <si>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</si>
  <si>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</si>
  <si>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</si>
  <si>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</si>
  <si>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</si>
  <si>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</si>
  <si>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</si>
  <si>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</si>
  <si>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</si>
  <si>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</si>
  <si>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</si>
  <si>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</si>
  <si>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</si>
  <si>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</si>
  <si>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</si>
  <si>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</si>
  <si>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</si>
  <si>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</si>
  <si>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</si>
  <si>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</si>
  <si>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</si>
  <si>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</si>
  <si>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</si>
  <si>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</si>
  <si>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</si>
  <si>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</si>
  <si>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</si>
  <si>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</si>
  <si>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</si>
  <si>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</si>
  <si>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</si>
  <si>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</si>
  <si>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</si>
  <si>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</si>
  <si>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</si>
  <si>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</si>
  <si>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</si>
  <si>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</si>
  <si>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</si>
  <si>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</si>
  <si>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</si>
  <si>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</si>
  <si>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</si>
  <si>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</si>
  <si>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</si>
  <si>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</si>
  <si>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</si>
  <si>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</si>
  <si>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</si>
  <si>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</si>
  <si>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</si>
  <si>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</si>
  <si>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</si>
  <si>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</si>
  <si>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</si>
  <si>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</si>
  <si>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</si>
  <si>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</si>
  <si>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</si>
  <si>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</si>
  <si>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</si>
  <si>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</si>
  <si>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</si>
  <si>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</si>
  <si>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</si>
  <si>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</si>
  <si>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</si>
  <si>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</si>
  <si>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</si>
  <si>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</si>
  <si>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</si>
  <si>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</si>
  <si>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</si>
  <si>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</si>
  <si>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</si>
  <si>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</si>
  <si>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</si>
  <si>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</si>
  <si>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</si>
  <si>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</si>
  <si>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</si>
  <si>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</si>
  <si>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</si>
  <si>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</si>
  <si>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</si>
  <si>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</si>
  <si>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</si>
  <si>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</si>
  <si>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</si>
  <si>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</si>
  <si>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</si>
  <si>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</si>
  <si>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</si>
  <si>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</si>
  <si>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</si>
  <si>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</si>
  <si>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</si>
  <si>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</si>
  <si>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</si>
  <si>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</si>
  <si>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</si>
  <si>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</si>
  <si>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</si>
  <si>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</si>
  <si>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</si>
  <si>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</si>
  <si>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</si>
  <si>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</si>
  <si>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</si>
  <si>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</si>
  <si>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</si>
  <si>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</si>
  <si>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</si>
  <si>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</si>
  <si>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</si>
  <si>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</si>
  <si>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</si>
  <si>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</si>
  <si>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</si>
  <si>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</si>
  <si>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</si>
  <si>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</si>
  <si>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</si>
  <si>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</si>
  <si>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</si>
  <si>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</si>
  <si>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</si>
  <si>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</si>
  <si>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</si>
  <si>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</si>
  <si>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</si>
  <si>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</si>
  <si>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</si>
  <si>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</si>
  <si>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</si>
  <si>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</si>
  <si>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</si>
  <si>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</si>
  <si>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</si>
  <si>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</si>
  <si>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</si>
  <si>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</si>
  <si>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</si>
  <si>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</si>
  <si>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</si>
  <si>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</si>
  <si>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</si>
  <si>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</si>
  <si>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</si>
  <si>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</si>
  <si>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</si>
  <si>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</si>
  <si>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</si>
  <si>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</si>
  <si>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</si>
  <si>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</si>
  <si>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</si>
  <si>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</si>
  <si>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</si>
  <si>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</si>
  <si>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</si>
  <si>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</si>
  <si>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</si>
  <si>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</si>
  <si>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</si>
  <si>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</si>
  <si>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</si>
  <si>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</si>
  <si>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</si>
  <si>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</si>
  <si>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</si>
  <si>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</si>
  <si>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</si>
  <si>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</si>
  <si>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</si>
  <si>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</si>
  <si>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</si>
  <si>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</si>
  <si>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</si>
  <si>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</si>
  <si>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</si>
  <si>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</si>
  <si>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</si>
  <si>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</si>
  <si>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</si>
  <si>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</si>
  <si>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</si>
  <si>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</si>
  <si>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</si>
  <si>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</si>
  <si>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</si>
  <si>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</si>
  <si>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</si>
  <si>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</si>
  <si>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</si>
  <si>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</si>
  <si>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</si>
  <si>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</si>
  <si>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</si>
  <si>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</si>
  <si>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</si>
  <si>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</si>
  <si>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</si>
  <si>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</si>
  <si>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</si>
  <si>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</si>
  <si>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</si>
  <si>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</si>
  <si>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</si>
  <si>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</si>
  <si>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</si>
  <si>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</si>
  <si>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</si>
  <si>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</si>
  <si>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</si>
  <si>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</si>
  <si>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</si>
  <si>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</si>
  <si>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</si>
  <si>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</si>
  <si>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</si>
  <si>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</si>
  <si>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</si>
  <si>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</si>
  <si>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</si>
  <si>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</si>
  <si>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</si>
  <si>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</si>
  <si>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</si>
  <si>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</si>
  <si>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</si>
  <si>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</si>
  <si>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</si>
  <si>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</si>
  <si>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</si>
  <si>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</si>
  <si>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</si>
  <si>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</si>
  <si>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</si>
  <si>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</si>
  <si>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</si>
  <si>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</si>
  <si>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</si>
  <si>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</si>
  <si>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</si>
  <si>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</si>
  <si>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</si>
  <si>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</si>
  <si>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</si>
  <si>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</si>
  <si>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</si>
  <si>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</si>
  <si>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</si>
  <si>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</si>
  <si>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</si>
  <si>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</si>
  <si>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</si>
  <si>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</si>
  <si>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</si>
  <si>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</si>
  <si>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</si>
  <si>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</si>
  <si>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</si>
  <si>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</si>
  <si>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</si>
  <si>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</si>
  <si>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</si>
  <si>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</si>
  <si>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</si>
  <si>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</si>
  <si>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</si>
  <si>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</si>
  <si>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</si>
  <si>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</si>
  <si>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</si>
  <si>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</si>
  <si>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</si>
  <si>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</si>
  <si>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</si>
  <si>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</si>
  <si>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</si>
  <si>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</si>
  <si>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</si>
  <si>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</si>
  <si>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</si>
  <si>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</si>
  <si>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</si>
  <si>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</si>
  <si>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</si>
  <si>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</si>
  <si>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</si>
  <si>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</si>
  <si>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</si>
  <si>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</si>
  <si>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</si>
  <si>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</si>
  <si>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</si>
  <si>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</si>
  <si>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</si>
  <si>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</si>
  <si>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</si>
  <si>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</si>
  <si>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</si>
  <si>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</si>
  <si>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</si>
  <si>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</si>
  <si>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</si>
  <si>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</si>
  <si>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</si>
  <si>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</si>
  <si>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</si>
  <si>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</si>
  <si>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</si>
  <si>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</si>
  <si>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</si>
  <si>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</si>
  <si>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</si>
  <si>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</si>
  <si>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</si>
  <si>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</si>
  <si>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</si>
  <si>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</si>
  <si>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</si>
  <si>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</si>
  <si>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</si>
  <si>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</si>
  <si>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</si>
  <si>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</si>
  <si>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</si>
  <si>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</si>
  <si>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</si>
  <si>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</si>
  <si>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</si>
  <si>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</si>
  <si>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</si>
  <si>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</si>
  <si>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</si>
  <si>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</si>
  <si>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</si>
  <si>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</si>
  <si>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</si>
  <si>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</si>
  <si>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</si>
  <si>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</si>
  <si>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</si>
  <si>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</si>
  <si>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</si>
  <si>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</si>
  <si>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</si>
  <si>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</si>
  <si>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</si>
  <si>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</si>
  <si>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</si>
  <si>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</si>
  <si>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</si>
  <si>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</si>
  <si>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</si>
  <si>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</si>
  <si>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</si>
  <si>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</si>
  <si>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</si>
  <si>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</si>
  <si>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</si>
  <si>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</si>
  <si>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</si>
  <si>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</si>
  <si>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</si>
  <si>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</si>
  <si>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</si>
  <si>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</si>
  <si>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</si>
  <si>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</si>
  <si>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</si>
  <si>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</si>
  <si>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</si>
  <si>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</si>
  <si>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</si>
  <si>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</si>
  <si>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</si>
  <si>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</si>
  <si>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</si>
  <si>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</si>
  <si>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</si>
  <si>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</si>
  <si>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</si>
  <si>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</si>
  <si>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</si>
  <si>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</si>
  <si>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</si>
  <si>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</si>
  <si>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</si>
  <si>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</si>
  <si>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</si>
  <si>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</si>
  <si>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</si>
  <si>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</si>
  <si>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</si>
  <si>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</si>
  <si>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</si>
  <si>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</si>
  <si>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</si>
  <si>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</si>
  <si>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</si>
  <si>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</si>
  <si>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</si>
  <si>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</si>
  <si>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</si>
  <si>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</si>
  <si>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</si>
  <si>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</si>
  <si>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</si>
  <si>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</si>
  <si>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</si>
  <si>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</si>
  <si>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</si>
  <si>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</si>
  <si>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</si>
  <si>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</si>
  <si>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</si>
  <si>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</si>
  <si>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</si>
  <si>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</si>
  <si>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</si>
  <si>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</si>
  <si>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</si>
  <si>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</si>
  <si>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</si>
  <si>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</si>
  <si>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</si>
  <si>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</si>
  <si>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</si>
  <si>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</si>
  <si>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</si>
  <si>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</si>
  <si>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</si>
  <si>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</si>
  <si>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</si>
  <si>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</si>
  <si>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</si>
  <si>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</si>
  <si>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</si>
  <si>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</si>
  <si>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</si>
  <si>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</si>
  <si>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</si>
  <si>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</si>
  <si>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</si>
  <si>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</si>
  <si>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</si>
  <si>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</si>
  <si>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</si>
  <si>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</si>
  <si>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</si>
  <si>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</si>
  <si>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</si>
  <si>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</si>
  <si>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</si>
  <si>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</si>
  <si>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</si>
  <si>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</si>
  <si>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</si>
  <si>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</si>
  <si>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</si>
  <si>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</si>
  <si>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</si>
  <si>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</si>
  <si>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</si>
  <si>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</si>
  <si>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</si>
  <si>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</si>
  <si>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</si>
  <si>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</si>
  <si>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</si>
  <si>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</si>
  <si>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</si>
  <si>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</si>
  <si>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</si>
  <si>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</si>
  <si>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</si>
  <si>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</si>
  <si>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</si>
  <si>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</si>
  <si>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</si>
  <si>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</si>
  <si>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</si>
  <si>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</si>
  <si>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</si>
  <si>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</si>
  <si>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</si>
  <si>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</si>
  <si>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</si>
  <si>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</si>
  <si>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</si>
  <si>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</si>
  <si>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</si>
  <si>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</si>
  <si>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</si>
  <si>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</si>
  <si>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</si>
  <si>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</si>
  <si>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</si>
  <si>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</si>
  <si>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</si>
  <si>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</si>
  <si>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</si>
  <si>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</si>
  <si>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</si>
  <si>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</si>
  <si>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</si>
  <si>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</si>
  <si>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</si>
  <si>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</si>
  <si>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</si>
  <si>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</si>
  <si>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</si>
  <si>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</si>
  <si>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</si>
  <si>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</si>
  <si>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</si>
  <si>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</si>
  <si>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</si>
  <si>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</si>
  <si>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</si>
  <si>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</si>
  <si>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</si>
  <si>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</si>
  <si>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</si>
  <si>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</si>
  <si>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</si>
  <si>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</si>
  <si>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</si>
  <si>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</si>
  <si>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</si>
  <si>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</si>
  <si>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</si>
  <si>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</si>
  <si>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</si>
  <si>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</si>
  <si>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</si>
  <si>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</si>
  <si>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</si>
  <si>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</si>
  <si>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</si>
  <si>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</si>
  <si>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</si>
  <si>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</si>
  <si>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</si>
  <si>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</si>
  <si>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</si>
  <si>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</si>
  <si>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</si>
  <si>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</si>
  <si>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</si>
  <si>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</si>
  <si>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</si>
  <si>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</si>
  <si>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</si>
  <si>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</si>
  <si>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</si>
  <si>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</si>
  <si>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</si>
  <si>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</si>
  <si>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</si>
  <si>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</si>
  <si>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</si>
  <si>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</si>
  <si>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</si>
  <si>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</si>
  <si>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</si>
  <si>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</si>
  <si>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</si>
  <si>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</si>
  <si>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</si>
  <si>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</si>
  <si>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</si>
  <si>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</si>
  <si>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</si>
  <si>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</si>
  <si>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</si>
  <si>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</si>
  <si>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</si>
  <si>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</si>
  <si>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</si>
  <si>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</si>
  <si>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</si>
  <si>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</si>
  <si>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</si>
  <si>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</si>
  <si>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</si>
  <si>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</si>
  <si>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</si>
  <si>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</si>
  <si>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</si>
  <si>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</si>
  <si>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</si>
  <si>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</si>
  <si>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</si>
  <si>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</si>
  <si>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</si>
  <si>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</si>
  <si>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</si>
  <si>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</si>
  <si>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</si>
  <si>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</si>
  <si>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</si>
  <si>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</si>
  <si>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</si>
  <si>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</si>
  <si>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</si>
  <si>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</si>
  <si>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</si>
  <si>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</si>
  <si>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</si>
  <si>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</si>
  <si>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</si>
  <si>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</si>
  <si>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</si>
  <si>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</si>
  <si>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</si>
  <si>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</si>
  <si>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</si>
  <si>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</si>
  <si>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</si>
  <si>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</si>
  <si>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</si>
  <si>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</si>
  <si>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</si>
  <si>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</si>
  <si>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</si>
  <si>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</si>
  <si>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</si>
  <si>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</si>
  <si>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</si>
  <si>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</si>
  <si>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</si>
  <si>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</si>
  <si>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</si>
  <si>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</si>
  <si>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</si>
  <si>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</si>
  <si>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</si>
  <si>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</si>
  <si>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</si>
  <si>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</si>
  <si>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</si>
  <si>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</si>
  <si>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</si>
  <si>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</si>
  <si>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</si>
  <si>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</si>
  <si>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</si>
  <si>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</si>
  <si>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</si>
  <si>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</si>
  <si>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</si>
  <si>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</si>
  <si>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</si>
  <si>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</si>
  <si>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</si>
  <si>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</si>
  <si>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</si>
  <si>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</si>
  <si>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</si>
  <si>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</si>
  <si>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</si>
  <si>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</si>
  <si>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</si>
  <si>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</si>
  <si>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</si>
  <si>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</si>
  <si>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</si>
  <si>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</si>
  <si>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</si>
  <si>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</si>
  <si>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</si>
  <si>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</si>
  <si>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</si>
  <si>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</si>
  <si>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</si>
  <si>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</si>
  <si>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</si>
  <si>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</si>
  <si>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</si>
  <si>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</si>
  <si>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</si>
  <si>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</si>
  <si>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</si>
  <si>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</si>
  <si>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</si>
  <si>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</si>
  <si>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</si>
  <si>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</si>
  <si>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</si>
  <si>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</si>
  <si>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</si>
  <si>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</si>
  <si>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</si>
  <si>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</si>
  <si>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</si>
  <si>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</si>
  <si>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</si>
  <si>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</si>
  <si>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</si>
  <si>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</si>
  <si>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</si>
  <si>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</si>
  <si>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</si>
  <si>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</si>
  <si>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</si>
  <si>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</si>
  <si>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</si>
  <si>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</si>
  <si>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</si>
  <si>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</si>
  <si>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</si>
  <si>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</si>
  <si>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</si>
  <si>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</si>
  <si>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</si>
  <si>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</si>
  <si>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</si>
  <si>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</si>
  <si>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</si>
  <si>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</si>
  <si>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</si>
  <si>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</si>
  <si>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</si>
  <si>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</si>
  <si>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</si>
  <si>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</si>
  <si>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</si>
  <si>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</si>
  <si>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</si>
  <si>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</si>
  <si>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</si>
  <si>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</si>
  <si>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</si>
  <si>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</si>
  <si>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</si>
  <si>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</si>
  <si>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</si>
  <si>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</si>
  <si>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</si>
  <si>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</si>
  <si>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</si>
  <si>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</si>
  <si>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</si>
  <si>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</si>
  <si>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</si>
  <si>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</si>
  <si>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</si>
  <si>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</si>
  <si>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</si>
  <si>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</si>
  <si>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</si>
  <si>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</si>
  <si>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</si>
  <si>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</si>
  <si>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</si>
  <si>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</si>
  <si>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</si>
  <si>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</si>
  <si>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</si>
  <si>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</si>
  <si>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</si>
  <si>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</si>
  <si>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</si>
  <si>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</si>
  <si>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</si>
  <si>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</si>
  <si>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</si>
  <si>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</si>
  <si>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</si>
  <si>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</si>
  <si>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</si>
  <si>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</si>
  <si>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</si>
  <si>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</si>
  <si>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</si>
  <si>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</si>
  <si>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</si>
  <si>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</si>
  <si>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</si>
  <si>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</si>
  <si>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</si>
  <si>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</si>
  <si>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</si>
  <si>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</si>
  <si>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</si>
  <si>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</si>
  <si>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</si>
  <si>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</si>
  <si>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</si>
  <si>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</si>
  <si>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</si>
  <si>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</si>
  <si>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</si>
  <si>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</si>
  <si>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</si>
  <si>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</si>
  <si>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</si>
  <si>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</si>
  <si>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</si>
  <si>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</si>
  <si>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</si>
  <si>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</si>
  <si>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</si>
  <si>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</si>
  <si>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</si>
  <si>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</si>
  <si>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</si>
  <si>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</si>
  <si>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</si>
  <si>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</si>
  <si>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</si>
  <si>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</si>
  <si>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</si>
  <si>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</si>
  <si>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</si>
  <si>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</si>
  <si>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</si>
  <si>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</si>
  <si>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</si>
  <si>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</si>
  <si>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</si>
  <si>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</si>
  <si>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</si>
  <si>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</si>
  <si>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</si>
  <si>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</si>
  <si>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</si>
  <si>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</si>
  <si>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</si>
  <si>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</si>
  <si>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</si>
  <si>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</si>
  <si>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</si>
  <si>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</si>
  <si>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</si>
  <si>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</si>
  <si>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</si>
  <si>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</si>
  <si>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</si>
  <si>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</si>
  <si>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</si>
  <si>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</si>
  <si>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</si>
  <si>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</si>
  <si>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</si>
  <si>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</si>
  <si>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</si>
  <si>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</si>
  <si>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</si>
  <si>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</si>
  <si>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</si>
  <si>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</si>
  <si>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</si>
  <si>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</si>
  <si>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</si>
  <si>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</si>
  <si>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</si>
  <si>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</si>
  <si>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</si>
  <si>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</si>
  <si>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</si>
  <si>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</si>
  <si>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</si>
  <si>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</si>
  <si>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</si>
  <si>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</si>
  <si>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</si>
  <si>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</si>
  <si>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</si>
  <si>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</si>
  <si>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</si>
  <si>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</si>
  <si>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</si>
  <si>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</si>
  <si>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</si>
  <si>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</si>
  <si>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</si>
  <si>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</si>
  <si>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</si>
  <si>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</si>
  <si>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</si>
  <si>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</si>
  <si>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</si>
  <si>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</si>
  <si>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</si>
  <si>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</si>
  <si>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</si>
  <si>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</si>
  <si>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</si>
  <si>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</si>
  <si>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</si>
  <si>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</si>
  <si>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</si>
  <si>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</si>
  <si>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</si>
  <si>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</si>
  <si>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</si>
  <si>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</si>
  <si>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</si>
  <si>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</si>
  <si>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</si>
  <si>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</si>
  <si>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</si>
  <si>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</si>
  <si>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</si>
  <si>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</si>
  <si>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</si>
  <si>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</si>
  <si>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</si>
  <si>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</si>
  <si>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</si>
  <si>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</si>
  <si>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</si>
  <si>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</si>
  <si>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</si>
  <si>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</si>
  <si>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</si>
  <si>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</si>
  <si>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</si>
  <si>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</si>
  <si>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</si>
  <si>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</si>
  <si>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</si>
  <si>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</si>
  <si>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</si>
  <si>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</si>
  <si>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</si>
  <si>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</si>
  <si>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</si>
  <si>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</si>
  <si>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</si>
  <si>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</si>
  <si>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</si>
  <si>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</si>
  <si>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</si>
  <si>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</si>
  <si>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</si>
  <si>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</si>
  <si>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</si>
  <si>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</si>
  <si>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</si>
  <si>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</si>
  <si>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</si>
  <si>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</si>
  <si>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</si>
  <si>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</si>
  <si>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</si>
  <si>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</si>
  <si>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</si>
  <si>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</si>
  <si>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</si>
  <si>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</si>
  <si>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</si>
  <si>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</si>
  <si>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</si>
  <si>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</si>
  <si>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</si>
  <si>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</si>
  <si>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</si>
  <si>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</si>
  <si>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</si>
  <si>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</si>
  <si>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</si>
  <si>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</si>
  <si>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</si>
  <si>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</si>
  <si>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</si>
  <si>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</si>
  <si>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</si>
  <si>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</si>
  <si>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</si>
  <si>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</si>
  <si>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</si>
  <si>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</si>
  <si>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</si>
  <si>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</si>
  <si>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</si>
  <si>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</si>
  <si>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</si>
  <si>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</si>
  <si>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</si>
  <si>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</si>
  <si>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</si>
  <si>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</si>
  <si>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</si>
  <si>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</si>
  <si>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</si>
  <si>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</si>
  <si>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</si>
  <si>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</si>
  <si>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</si>
  <si>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</si>
  <si>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</si>
  <si>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</si>
  <si>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</si>
  <si>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</si>
  <si>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</si>
  <si>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</si>
  <si>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</si>
  <si>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</si>
  <si>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</si>
  <si>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</si>
  <si>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</si>
  <si>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</si>
  <si>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</si>
  <si>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</si>
  <si>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</si>
  <si>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</si>
  <si>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</si>
  <si>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</si>
  <si>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</si>
  <si>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</si>
  <si>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</si>
  <si>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</si>
  <si>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</si>
  <si>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</si>
  <si>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</si>
  <si>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</si>
  <si>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</si>
  <si>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</si>
  <si>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</si>
  <si>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</si>
  <si>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</si>
  <si>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</si>
  <si>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</si>
  <si>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</si>
  <si>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</si>
  <si>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</si>
  <si>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</si>
  <si>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</si>
  <si>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</si>
  <si>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</si>
  <si>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</si>
  <si>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</si>
  <si>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</si>
  <si>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</si>
  <si>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</si>
  <si>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</si>
  <si>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</si>
  <si>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</si>
  <si>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</si>
  <si>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</si>
  <si>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</si>
  <si>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</si>
  <si>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</si>
  <si>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</si>
  <si>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</si>
  <si>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</si>
  <si>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</si>
  <si>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</si>
  <si>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</si>
  <si>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</si>
  <si>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</si>
  <si>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</si>
  <si>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</si>
  <si>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</si>
  <si>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</si>
  <si>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</si>
  <si>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</si>
  <si>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</si>
  <si>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</si>
  <si>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</si>
  <si>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</si>
  <si>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</si>
  <si>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</si>
  <si>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</si>
  <si>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</si>
  <si>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</si>
  <si>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</si>
  <si>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</si>
  <si>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</si>
  <si>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</si>
  <si>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</si>
  <si>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</si>
  <si>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</si>
  <si>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</si>
  <si>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</si>
  <si>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</si>
  <si>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</si>
  <si>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</si>
  <si>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</si>
  <si>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</si>
  <si>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</si>
  <si>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</si>
  <si>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</si>
  <si>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</si>
  <si>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</si>
  <si>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</si>
  <si>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</si>
  <si>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</si>
  <si>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</si>
  <si>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</si>
  <si>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</si>
  <si>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</si>
  <si>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</si>
  <si>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</si>
  <si>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</si>
  <si>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</si>
  <si>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</si>
  <si>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</si>
  <si>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</si>
  <si>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</si>
  <si>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</si>
  <si>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</si>
  <si>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</si>
  <si>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</si>
  <si>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</si>
  <si>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</si>
  <si>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</si>
  <si>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</si>
  <si>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</si>
  <si>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</si>
  <si>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</si>
  <si>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</si>
  <si>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</si>
  <si>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</si>
  <si>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</si>
  <si>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</si>
  <si>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</si>
  <si>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</si>
  <si>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</si>
  <si>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</si>
  <si>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</si>
  <si>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</si>
  <si>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</si>
  <si>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</si>
  <si>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</si>
  <si>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</si>
  <si>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</si>
  <si>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</si>
  <si>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</si>
  <si>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</si>
  <si>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</si>
  <si>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</si>
  <si>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</si>
  <si>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</si>
  <si>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</si>
  <si>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</si>
  <si>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</si>
  <si>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</si>
  <si>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</si>
  <si>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</si>
  <si>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</si>
  <si>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</si>
  <si>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</si>
  <si>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</si>
  <si>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</si>
  <si>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</si>
  <si>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</si>
  <si>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</si>
  <si>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</si>
  <si>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</si>
  <si>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</si>
  <si>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</si>
  <si>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</si>
  <si>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</si>
  <si>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</si>
  <si>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</si>
  <si>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</si>
  <si>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</si>
  <si>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</si>
  <si>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</si>
  <si>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</si>
  <si>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</si>
  <si>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</si>
  <si>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</si>
  <si>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</si>
  <si>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</si>
  <si>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</si>
  <si>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</si>
  <si>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</si>
  <si>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</si>
  <si>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</si>
  <si>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</si>
  <si>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</si>
  <si>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</si>
  <si>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</si>
  <si>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</si>
  <si>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</si>
  <si>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</si>
  <si>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</si>
  <si>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</si>
  <si>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</si>
  <si>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</si>
  <si>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</si>
  <si>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</si>
  <si>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</si>
  <si>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</si>
  <si>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</si>
  <si>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</si>
  <si>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</si>
  <si>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</si>
  <si>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</si>
  <si>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</si>
  <si>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</si>
  <si>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</si>
  <si>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</si>
  <si>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</si>
  <si>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</si>
  <si>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</si>
  <si>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</si>
  <si>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</si>
  <si>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</si>
  <si>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</si>
  <si>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</si>
  <si>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</si>
  <si>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</si>
  <si>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</si>
  <si>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</si>
  <si>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</si>
  <si>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</si>
  <si>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</si>
  <si>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</si>
  <si>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</si>
  <si>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</si>
  <si>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</si>
  <si>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</si>
  <si>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</si>
  <si>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</si>
  <si>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</si>
  <si>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</si>
  <si>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</si>
  <si>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</si>
  <si>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</si>
  <si>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</si>
  <si>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</si>
  <si>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</si>
  <si>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</si>
  <si>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</si>
  <si>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</si>
  <si>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</si>
  <si>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</si>
  <si>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</si>
  <si>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</si>
  <si>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</si>
  <si>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</si>
  <si>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</si>
  <si>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</si>
  <si>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</si>
  <si>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</si>
  <si>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</si>
  <si>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</si>
  <si>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</si>
  <si>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</si>
  <si>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</si>
  <si>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</si>
  <si>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</si>
  <si>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</si>
  <si>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</si>
  <si>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</si>
  <si>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</si>
  <si>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</si>
  <si>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</si>
  <si>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</si>
  <si>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</si>
  <si>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</si>
  <si>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</si>
  <si>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</si>
  <si>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</si>
  <si>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</si>
  <si>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</si>
  <si>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</si>
  <si>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</si>
  <si>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</si>
  <si>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</si>
  <si>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</si>
  <si>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</si>
  <si>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</si>
  <si>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</si>
  <si>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</si>
  <si>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</si>
  <si>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</si>
  <si>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</si>
  <si>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</si>
  <si>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</si>
  <si>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</si>
  <si>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</si>
  <si>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</si>
  <si>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</si>
  <si>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</si>
  <si>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</si>
  <si>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</si>
  <si>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</si>
  <si>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</si>
  <si>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</si>
  <si>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</si>
  <si>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</si>
  <si>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</si>
  <si>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</si>
  <si>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</si>
  <si>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</si>
  <si>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</si>
  <si>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</si>
  <si>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</si>
  <si>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</si>
  <si>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</si>
  <si>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</si>
  <si>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</si>
  <si>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</si>
  <si>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</si>
  <si>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</si>
  <si>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</si>
  <si>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</si>
  <si>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</si>
  <si>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</si>
  <si>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</si>
  <si>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</si>
  <si>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</si>
  <si>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</si>
  <si>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</si>
  <si>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</si>
  <si>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</si>
  <si>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</si>
  <si>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</si>
  <si>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</si>
  <si>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</si>
  <si>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</si>
  <si>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</si>
  <si>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</si>
  <si>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</si>
  <si>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</si>
  <si>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</si>
  <si>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</si>
  <si>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</si>
  <si>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</si>
  <si>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</si>
  <si>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</si>
  <si>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</si>
  <si>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</si>
  <si>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</si>
  <si>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</si>
  <si>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</si>
  <si>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</si>
  <si>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</si>
  <si>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</si>
  <si>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</si>
  <si>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</si>
  <si>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</si>
  <si>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</si>
  <si>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</si>
  <si>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</si>
  <si>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</si>
  <si>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</si>
  <si>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</si>
  <si>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</si>
  <si>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</si>
  <si>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</si>
  <si>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</si>
  <si>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</si>
  <si>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</si>
  <si>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</si>
  <si>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</si>
  <si>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</si>
  <si>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</si>
  <si>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</si>
  <si>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</si>
  <si>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</si>
  <si>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</si>
  <si>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</si>
  <si>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</si>
  <si>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</si>
  <si>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</si>
  <si>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</si>
  <si>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</si>
  <si>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</si>
  <si>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</si>
  <si>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</si>
  <si>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</si>
  <si>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</si>
  <si>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</si>
  <si>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</si>
  <si>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</si>
  <si>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</si>
  <si>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</si>
  <si>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</si>
  <si>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</si>
  <si>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</si>
  <si>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</si>
  <si>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</si>
  <si>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</si>
  <si>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</si>
  <si>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</si>
  <si>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</si>
  <si>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</si>
  <si>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</si>
  <si>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</si>
  <si>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</si>
  <si>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</si>
  <si>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</si>
  <si>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</si>
  <si>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</si>
  <si>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</si>
  <si>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</si>
  <si>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</si>
  <si>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</si>
  <si>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</si>
  <si>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</si>
  <si>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</si>
  <si>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</si>
  <si>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</si>
  <si>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</si>
  <si>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</si>
  <si>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</si>
  <si>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</si>
  <si>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</si>
  <si>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</si>
  <si>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</si>
  <si>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</si>
  <si>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</si>
  <si>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</si>
  <si>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</si>
  <si>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</si>
  <si>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</si>
  <si>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</si>
  <si>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</si>
  <si>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</si>
  <si>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</si>
  <si>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</si>
  <si>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</si>
  <si>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</si>
  <si>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</si>
  <si>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</si>
  <si>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</si>
  <si>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</si>
  <si>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</si>
  <si>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</si>
  <si>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</si>
  <si>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</si>
  <si>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</si>
  <si>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</si>
  <si>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</si>
  <si>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</si>
  <si>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</si>
  <si>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</si>
  <si>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</si>
  <si>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</si>
  <si>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</si>
  <si>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</si>
  <si>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</si>
  <si>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</si>
  <si>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</si>
  <si>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</si>
  <si>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</si>
  <si>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</si>
  <si>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</si>
  <si>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</si>
  <si>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</si>
  <si>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</si>
  <si>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</si>
  <si>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</si>
  <si>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</si>
  <si>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</si>
  <si>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</si>
  <si>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</si>
  <si>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</si>
  <si>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</si>
  <si>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</si>
  <si>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</si>
  <si>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</si>
  <si>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</si>
  <si>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</si>
  <si>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</si>
  <si>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</si>
  <si>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</si>
  <si>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</si>
  <si>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</si>
  <si>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</si>
  <si>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</si>
  <si>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</si>
  <si>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</si>
  <si>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</si>
  <si>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</si>
  <si>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</si>
  <si>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</si>
  <si>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</si>
  <si>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</si>
  <si>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</si>
  <si>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</si>
  <si>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</si>
  <si>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</si>
  <si>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</si>
  <si>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</si>
  <si>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</si>
  <si>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</si>
  <si>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</si>
  <si>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</si>
  <si>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</si>
  <si>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</si>
  <si>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</si>
  <si>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</si>
  <si>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</si>
  <si>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</si>
  <si>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</si>
  <si>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</si>
  <si>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</si>
  <si>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</si>
  <si>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</si>
  <si>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</si>
  <si>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</si>
  <si>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</si>
  <si>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</si>
  <si>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</si>
  <si>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</si>
  <si>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</si>
  <si>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</si>
  <si>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</si>
  <si>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</si>
  <si>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</si>
  <si>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</si>
  <si>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</si>
  <si>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</si>
  <si>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</si>
  <si>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</si>
  <si>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</si>
  <si>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</si>
  <si>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</si>
  <si>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</si>
  <si>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</si>
  <si>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</si>
  <si>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</si>
  <si>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</si>
  <si>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</si>
  <si>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</si>
  <si>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</si>
  <si>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</si>
  <si>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</si>
  <si>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</si>
  <si>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</si>
  <si>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</si>
  <si>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</si>
  <si>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</si>
  <si>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</si>
  <si>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</si>
  <si>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</si>
  <si>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</si>
  <si>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</si>
  <si>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</si>
  <si>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</si>
  <si>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</si>
  <si>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</si>
  <si>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</si>
  <si>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</si>
  <si>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</si>
  <si>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</si>
  <si>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</si>
  <si>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</si>
  <si>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</si>
  <si>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</si>
  <si>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</si>
  <si>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</si>
  <si>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</si>
  <si>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</si>
  <si>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</si>
  <si>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</si>
  <si>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</si>
  <si>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</si>
  <si>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</si>
  <si>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</si>
  <si>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</si>
  <si>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</si>
  <si>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</si>
  <si>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</si>
  <si>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</si>
  <si>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</si>
  <si>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</si>
  <si>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</si>
  <si>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</si>
  <si>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</si>
  <si>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</si>
  <si>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</si>
  <si>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</si>
  <si>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</si>
  <si>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</si>
  <si>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</si>
  <si>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</si>
  <si>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</si>
  <si>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</si>
  <si>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</si>
  <si>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</si>
  <si>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</si>
  <si>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</si>
  <si>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</si>
  <si>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</si>
  <si>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</si>
  <si>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</si>
  <si>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</si>
  <si>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</si>
  <si>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</si>
  <si>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</si>
  <si>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</si>
  <si>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</si>
  <si>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</si>
  <si>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</si>
  <si>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</si>
  <si>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</si>
  <si>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</si>
  <si>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</si>
  <si>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</si>
  <si>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</si>
  <si>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</si>
  <si>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</si>
  <si>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</si>
  <si>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</si>
  <si>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</si>
  <si>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</si>
  <si>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</si>
  <si>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</si>
  <si>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</si>
  <si>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</si>
  <si>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</si>
  <si>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</si>
  <si>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</si>
  <si>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</si>
  <si>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</si>
  <si>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</si>
  <si>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</si>
  <si>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</si>
  <si>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</si>
  <si>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</si>
  <si>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</si>
  <si>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</si>
  <si>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</si>
  <si>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</si>
  <si>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</si>
  <si>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</si>
  <si>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</si>
  <si>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</si>
  <si>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</si>
  <si>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</si>
  <si>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</si>
  <si>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</si>
  <si>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</si>
  <si>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</si>
  <si>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</si>
  <si>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</si>
  <si>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</si>
  <si>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</si>
  <si>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</si>
  <si>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</si>
  <si>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</si>
  <si>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</si>
  <si>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</si>
  <si>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</si>
  <si>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</si>
  <si>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</si>
  <si>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</si>
  <si>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</si>
  <si>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</si>
  <si>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</si>
  <si>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</si>
  <si>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</si>
  <si>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</si>
  <si>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</si>
  <si>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</si>
  <si>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</si>
  <si>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</si>
  <si>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</si>
  <si>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</si>
  <si>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</si>
  <si>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</si>
  <si>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</si>
  <si>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</si>
  <si>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</si>
  <si>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</si>
  <si>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</si>
  <si>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</si>
  <si>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</si>
  <si>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</si>
  <si>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</si>
  <si>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</si>
  <si>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</si>
  <si>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</si>
  <si>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</si>
  <si>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</si>
  <si>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</si>
  <si>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</si>
  <si>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</si>
  <si>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</si>
  <si>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</si>
  <si>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</si>
  <si>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</si>
  <si>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</si>
  <si>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</si>
  <si>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</si>
  <si>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</si>
  <si>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</si>
  <si>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</si>
  <si>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</si>
  <si>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</si>
  <si>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</si>
  <si>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</si>
  <si>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</si>
  <si>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</si>
  <si>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</si>
  <si>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</si>
  <si>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</si>
  <si>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</si>
  <si>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</si>
  <si>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</si>
  <si>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</si>
  <si>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</si>
  <si>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</si>
  <si>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</si>
  <si>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</si>
  <si>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</si>
  <si>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</si>
  <si>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</si>
  <si>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</si>
  <si>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</si>
  <si>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</si>
  <si>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</si>
  <si>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</si>
  <si>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</si>
  <si>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</si>
  <si>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</si>
  <si>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</si>
  <si>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</si>
  <si>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</si>
  <si>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</si>
  <si>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</si>
  <si>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</si>
  <si>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</si>
  <si>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</si>
  <si>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</si>
  <si>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</si>
  <si>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</si>
  <si>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</si>
  <si>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</si>
  <si>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</si>
  <si>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</si>
  <si>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</si>
  <si>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</si>
  <si>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</si>
  <si>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</si>
  <si>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</si>
  <si>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</si>
  <si>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</si>
  <si>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</si>
  <si>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</si>
  <si>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</si>
  <si>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</si>
  <si>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</si>
  <si>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</si>
  <si>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</si>
  <si>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</si>
  <si>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</si>
  <si>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</si>
  <si>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</si>
  <si>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</si>
  <si>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</si>
  <si>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</si>
  <si>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</si>
  <si>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</si>
  <si>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</si>
  <si>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</si>
  <si>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</si>
  <si>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</si>
  <si>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</si>
  <si>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</si>
  <si>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</si>
  <si>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</si>
  <si>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</si>
  <si>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</si>
  <si>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</si>
  <si>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</si>
  <si>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</si>
  <si>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</si>
  <si>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</si>
  <si>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</si>
  <si>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</si>
  <si>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</si>
  <si>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</si>
  <si>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</si>
  <si>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</si>
  <si>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</si>
  <si>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</si>
  <si>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</si>
  <si>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</si>
  <si>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</si>
  <si>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</si>
  <si>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</si>
  <si>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</si>
  <si>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</si>
  <si>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</si>
  <si>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</si>
  <si>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</si>
  <si>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</si>
  <si>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</si>
  <si>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</si>
  <si>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</si>
  <si>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</si>
  <si>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</si>
  <si>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</si>
  <si>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</si>
  <si>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</si>
  <si>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</si>
  <si>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</si>
  <si>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</si>
  <si>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</si>
  <si>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</si>
  <si>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</si>
  <si>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</si>
  <si>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</si>
  <si>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</si>
  <si>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</si>
  <si>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</si>
  <si>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</si>
  <si>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</si>
  <si>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</si>
  <si>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</si>
  <si>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</si>
  <si>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</si>
  <si>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</si>
  <si>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</si>
  <si>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</si>
  <si>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</si>
  <si>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</si>
  <si>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</si>
  <si>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</si>
  <si>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</si>
  <si>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</si>
  <si>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</si>
  <si>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</si>
  <si>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</si>
  <si>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</si>
  <si>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</si>
  <si>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</si>
  <si>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</si>
  <si>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</si>
  <si>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</si>
  <si>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</si>
  <si>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</si>
  <si>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</si>
  <si>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</si>
  <si>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</si>
  <si>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</si>
  <si>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</si>
  <si>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</si>
  <si>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</si>
  <si>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</si>
  <si>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</si>
  <si>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</si>
  <si>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</si>
  <si>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</si>
  <si>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</si>
  <si>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</si>
  <si>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</si>
  <si>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</si>
  <si>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</si>
  <si>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</si>
  <si>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</si>
  <si>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</si>
  <si>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</si>
  <si>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</si>
  <si>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</si>
  <si>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</si>
  <si>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</si>
  <si>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</si>
  <si>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</si>
  <si>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</si>
  <si>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</si>
  <si>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</si>
  <si>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</si>
  <si>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</si>
  <si>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</si>
  <si>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</si>
  <si>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</si>
  <si>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</si>
  <si>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</si>
  <si>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</si>
  <si>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</si>
  <si>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</si>
  <si>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</si>
  <si>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</si>
  <si>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</si>
  <si>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</si>
  <si>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</si>
  <si>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</si>
  <si>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</si>
  <si>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</si>
  <si>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</si>
  <si>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</si>
  <si>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</si>
  <si>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</si>
  <si>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</si>
  <si>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</si>
  <si>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</si>
  <si>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</si>
  <si>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</si>
  <si>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</si>
  <si>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</si>
  <si>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</si>
  <si>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</si>
  <si>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</si>
  <si>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</si>
  <si>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</si>
  <si>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</si>
  <si>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</si>
  <si>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</si>
  <si>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</si>
  <si>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</si>
  <si>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</si>
  <si>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</si>
  <si>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</si>
  <si>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</si>
  <si>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</si>
  <si>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</si>
  <si>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</si>
  <si>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</si>
  <si>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</si>
  <si>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</si>
  <si>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</si>
  <si>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</si>
  <si>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</si>
  <si>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</si>
  <si>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</si>
  <si>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</si>
  <si>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</si>
  <si>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</si>
  <si>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</si>
  <si>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</si>
  <si>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</si>
  <si>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</si>
  <si>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</si>
  <si>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</si>
  <si>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</si>
  <si>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</si>
  <si>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</si>
  <si>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</si>
  <si>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</si>
  <si>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</si>
  <si>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</si>
  <si>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</si>
  <si>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</si>
  <si>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</si>
  <si>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</si>
  <si>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</si>
  <si>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</si>
  <si>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</si>
  <si>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</si>
  <si>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</si>
  <si>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</si>
  <si>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</si>
  <si>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</si>
  <si>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</si>
  <si>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</si>
  <si>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</si>
  <si>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</si>
  <si>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</si>
  <si>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</si>
  <si>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</si>
  <si>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</si>
  <si>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</si>
  <si>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</si>
  <si>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</si>
  <si>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</si>
  <si>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</si>
  <si>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</si>
  <si>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</si>
  <si>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</si>
  <si>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</si>
  <si>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</si>
  <si>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</si>
  <si>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</si>
  <si>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</si>
  <si>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</si>
  <si>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</si>
  <si>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</si>
  <si>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</si>
  <si>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</si>
  <si>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</si>
  <si>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</si>
  <si>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</si>
  <si>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</si>
  <si>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</si>
  <si>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</si>
  <si>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</si>
  <si>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</si>
  <si>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</si>
  <si>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</si>
  <si>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</si>
  <si>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</si>
  <si>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</si>
  <si>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</si>
  <si>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</si>
  <si>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</si>
  <si>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</si>
  <si>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</si>
  <si>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</si>
  <si>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</si>
  <si>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</si>
  <si>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</si>
  <si>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</si>
  <si>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</si>
  <si>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</si>
  <si>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</si>
  <si>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</si>
  <si>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</si>
  <si>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</si>
  <si>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</si>
  <si>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</si>
  <si>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</si>
  <si>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</si>
  <si>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</si>
  <si>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</si>
  <si>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</si>
  <si>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</si>
  <si>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</si>
  <si>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</si>
  <si>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</si>
  <si>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</si>
  <si>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</si>
  <si>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</si>
  <si>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</si>
  <si>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</si>
  <si>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</si>
  <si>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</si>
  <si>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</si>
  <si>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</si>
  <si>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</si>
  <si>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</si>
  <si>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</si>
  <si>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</si>
  <si>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</si>
  <si>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</si>
  <si>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</si>
  <si>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</si>
  <si>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</si>
  <si>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</si>
  <si>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</si>
  <si>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</si>
  <si>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</si>
  <si>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</si>
  <si>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</si>
  <si>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</si>
  <si>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</si>
  <si>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</si>
  <si>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</si>
  <si>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</si>
  <si>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</si>
  <si>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</si>
  <si>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</si>
  <si>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</si>
  <si>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</si>
  <si>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</si>
  <si>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</si>
  <si>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</si>
  <si>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</si>
  <si>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</si>
  <si>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</si>
  <si>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</si>
  <si>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</si>
  <si>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</si>
  <si>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</si>
  <si>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</si>
  <si>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</si>
  <si>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</si>
  <si>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</si>
  <si>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</si>
  <si>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</si>
  <si>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</si>
  <si>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</si>
  <si>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</si>
  <si>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</si>
  <si>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</si>
  <si>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</si>
  <si>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</si>
  <si>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</si>
  <si>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</si>
  <si>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</si>
  <si>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</si>
  <si>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</si>
  <si>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</si>
  <si>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</si>
  <si>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</si>
  <si>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</si>
  <si>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</si>
  <si>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</si>
  <si>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</si>
  <si>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</si>
  <si>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</si>
  <si>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</si>
  <si>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</si>
  <si>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</si>
  <si>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</si>
  <si>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</si>
  <si>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</si>
  <si>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</si>
  <si>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</si>
  <si>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</si>
  <si>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</si>
  <si>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</si>
  <si>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</si>
  <si>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</si>
  <si>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</si>
  <si>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</si>
  <si>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</si>
  <si>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</si>
  <si>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</si>
  <si>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</si>
  <si>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</si>
  <si>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</si>
  <si>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</si>
  <si>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</si>
  <si>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</si>
  <si>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</si>
  <si>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</si>
  <si>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</si>
  <si>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</si>
  <si>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</si>
  <si>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</si>
  <si>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</si>
  <si>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</si>
  <si>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</si>
  <si>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</si>
  <si>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</si>
  <si>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</si>
  <si>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</si>
  <si>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</si>
  <si>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</si>
  <si>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</si>
  <si>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</si>
  <si>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</si>
  <si>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</si>
  <si>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</si>
  <si>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</si>
  <si>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</si>
  <si>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</si>
  <si>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</si>
  <si>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</si>
  <si>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</si>
  <si>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</si>
  <si>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</si>
  <si>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</si>
  <si>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</si>
  <si>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</si>
  <si>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</si>
  <si>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</si>
  <si>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</si>
  <si>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</si>
  <si>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</si>
  <si>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</si>
  <si>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</si>
  <si>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</si>
  <si>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</si>
  <si>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</si>
  <si>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</si>
  <si>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</si>
  <si>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</si>
  <si>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</si>
  <si>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</si>
  <si>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</si>
  <si>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</si>
  <si>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</si>
  <si>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</si>
  <si>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</si>
  <si>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</si>
  <si>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</si>
  <si>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</si>
  <si>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</si>
  <si>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</si>
  <si>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</si>
  <si>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</si>
  <si>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</si>
  <si>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</si>
  <si>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</si>
  <si>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</si>
  <si>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</si>
  <si>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</si>
  <si>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</si>
  <si>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</si>
  <si>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</si>
  <si>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</si>
  <si>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</si>
  <si>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</si>
  <si>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</si>
  <si>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</si>
  <si>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</si>
  <si>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</si>
  <si>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</si>
  <si>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</si>
  <si>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</si>
  <si>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</si>
  <si>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</si>
  <si>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</si>
  <si>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</si>
  <si>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</si>
  <si>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</si>
  <si>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</si>
  <si>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</si>
  <si>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</si>
  <si>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</si>
  <si>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</si>
  <si>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</si>
  <si>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</si>
  <si>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</si>
  <si>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</si>
  <si>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</si>
  <si>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</si>
  <si>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</si>
  <si>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</si>
  <si>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</si>
  <si>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</si>
  <si>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</si>
  <si>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</si>
  <si>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</si>
  <si>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</si>
  <si>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</si>
  <si>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</si>
  <si>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</si>
  <si>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</si>
  <si>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</si>
  <si>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</si>
  <si>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</si>
  <si>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</si>
  <si>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</si>
  <si>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</si>
  <si>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</si>
  <si>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</si>
  <si>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</si>
  <si>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</si>
  <si>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</si>
  <si>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</si>
  <si>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</si>
  <si>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</si>
  <si>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</si>
  <si>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</si>
  <si>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</si>
  <si>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</si>
  <si>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</si>
  <si>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</si>
  <si>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</si>
  <si>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</si>
  <si>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</si>
  <si>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</si>
  <si>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</si>
  <si>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</si>
  <si>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</si>
  <si>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</si>
  <si>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</si>
  <si>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</si>
  <si>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</si>
  <si>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</si>
  <si>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</si>
  <si>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</si>
  <si>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</si>
  <si>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</si>
  <si>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</si>
  <si>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</si>
  <si>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</si>
  <si>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</si>
  <si>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</si>
  <si>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</si>
  <si>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</si>
  <si>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</si>
  <si>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</si>
  <si>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</si>
  <si>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</si>
  <si>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</si>
  <si>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</si>
  <si>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</si>
  <si>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</si>
  <si>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</si>
  <si>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</si>
  <si>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</si>
  <si>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</si>
  <si>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</si>
  <si>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</si>
  <si>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</si>
  <si>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</si>
  <si>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</si>
  <si>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</si>
  <si>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</si>
  <si>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</si>
  <si>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</si>
  <si>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</si>
  <si>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</si>
  <si>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</si>
  <si>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</si>
  <si>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</si>
  <si>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</si>
  <si>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</si>
  <si>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</si>
  <si>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</si>
  <si>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</si>
  <si>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</si>
  <si>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</si>
  <si>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</si>
  <si>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</si>
  <si>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</si>
  <si>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</si>
  <si>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</si>
  <si>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</si>
  <si>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</si>
  <si>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</si>
  <si>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</si>
  <si>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</si>
  <si>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</si>
  <si>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</si>
  <si>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</si>
  <si>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</si>
  <si>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</si>
  <si>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</si>
  <si>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</si>
  <si>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</si>
  <si>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</si>
  <si>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</si>
  <si>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</si>
  <si>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</si>
  <si>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</si>
  <si>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</si>
  <si>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</si>
  <si>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</si>
  <si>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</si>
  <si>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</si>
  <si>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</si>
  <si>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</si>
  <si>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</si>
  <si>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</si>
  <si>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</si>
  <si>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</si>
  <si>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</si>
  <si>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</si>
  <si>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</si>
  <si>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</si>
  <si>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</si>
  <si>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</si>
  <si>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</si>
  <si>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</si>
  <si>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</si>
  <si>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</si>
  <si>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</si>
  <si>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</si>
  <si>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</si>
  <si>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</si>
  <si>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</si>
  <si>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</si>
  <si>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</si>
  <si>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</si>
  <si>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</si>
  <si>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</si>
  <si>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</si>
  <si>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</si>
  <si>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</si>
  <si>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</si>
  <si>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</si>
  <si>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</si>
  <si>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</si>
  <si>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</si>
  <si>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</si>
  <si>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</si>
  <si>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</si>
  <si>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</si>
  <si>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</si>
  <si>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</si>
  <si>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</si>
  <si>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</si>
  <si>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</si>
  <si>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</si>
  <si>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</si>
  <si>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</si>
  <si>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</si>
  <si>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</si>
  <si>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</si>
  <si>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</si>
  <si>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</si>
  <si>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</si>
  <si>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</si>
  <si>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</si>
  <si>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</si>
  <si>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</si>
  <si>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</si>
  <si>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</si>
  <si>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</si>
  <si>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</si>
  <si>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</si>
  <si>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</si>
  <si>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</si>
  <si>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</si>
  <si>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</si>
  <si>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</si>
  <si>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</si>
  <si>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</si>
  <si>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</si>
  <si>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</si>
  <si>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</si>
  <si>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</si>
  <si>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</si>
  <si>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</si>
  <si>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</si>
  <si>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</si>
  <si>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</si>
  <si>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</si>
  <si>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</si>
  <si>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</si>
  <si>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</si>
  <si>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</si>
  <si>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</si>
  <si>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</si>
  <si>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</si>
  <si>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</si>
  <si>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</si>
  <si>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</si>
  <si>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</si>
  <si>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</si>
  <si>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</si>
  <si>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</si>
  <si>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</si>
  <si>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</si>
  <si>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</si>
  <si>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</si>
  <si>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</si>
  <si>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</si>
  <si>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</si>
  <si>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</si>
  <si>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</si>
  <si>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</si>
  <si>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</si>
  <si>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</si>
  <si>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</si>
  <si>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</si>
  <si>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</si>
  <si>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</si>
  <si>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</si>
  <si>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</si>
  <si>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</si>
  <si>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</si>
  <si>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</si>
  <si>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</si>
  <si>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</si>
  <si>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</si>
  <si>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</si>
  <si>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</si>
  <si>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</si>
  <si>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</si>
  <si>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</si>
  <si>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</si>
  <si>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</si>
  <si>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</si>
  <si>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</si>
  <si>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</si>
  <si>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</si>
  <si>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</si>
  <si>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</si>
  <si>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</si>
  <si>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</si>
  <si>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</si>
  <si>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</si>
  <si>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</si>
  <si>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</si>
  <si>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</si>
  <si>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</si>
  <si>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</si>
  <si>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</si>
  <si>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</si>
  <si>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</si>
  <si>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</si>
  <si>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</si>
  <si>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</si>
  <si>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</si>
  <si>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</si>
  <si>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</si>
  <si>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</si>
  <si>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</si>
  <si>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</si>
  <si>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</si>
  <si>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</si>
  <si>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</si>
  <si>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</si>
  <si>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</si>
  <si>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</si>
  <si>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</si>
  <si>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</si>
  <si>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</si>
  <si>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</si>
  <si>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</si>
  <si>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</si>
  <si>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</si>
  <si>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</si>
  <si>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</si>
  <si>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</si>
  <si>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</si>
  <si>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</si>
  <si>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</si>
  <si>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</si>
  <si>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</si>
  <si>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</si>
  <si>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</si>
  <si>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</si>
  <si>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</si>
  <si>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</si>
  <si>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</si>
  <si>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</si>
  <si>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</si>
  <si>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</si>
  <si>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</si>
  <si>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</si>
  <si>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</si>
  <si>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</si>
  <si>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</si>
  <si>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</si>
  <si>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</si>
  <si>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</si>
  <si>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</si>
  <si>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</si>
  <si>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</si>
  <si>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</si>
  <si>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</si>
  <si>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</si>
  <si>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</si>
  <si>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</si>
  <si>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</si>
  <si>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</si>
  <si>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</si>
  <si>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</si>
  <si>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</si>
  <si>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</si>
  <si>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</si>
  <si>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</si>
  <si>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</si>
  <si>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</si>
  <si>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</si>
  <si>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</si>
  <si>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</si>
  <si>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</si>
  <si>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</si>
  <si>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</si>
  <si>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</si>
  <si>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</si>
  <si>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</si>
  <si>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</si>
  <si>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</si>
  <si>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</si>
  <si>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</si>
  <si>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</si>
  <si>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</si>
  <si>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</si>
  <si>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</si>
  <si>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</si>
  <si>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</si>
  <si>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</si>
  <si>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</si>
  <si>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</si>
  <si>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</si>
  <si>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</si>
  <si>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</si>
  <si>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</si>
  <si>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</si>
  <si>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</si>
  <si>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</si>
  <si>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</si>
  <si>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</si>
  <si>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</si>
  <si>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</si>
  <si>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</si>
  <si>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</si>
  <si>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</si>
  <si>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</si>
  <si>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</si>
  <si>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</si>
  <si>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</si>
  <si>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</si>
  <si>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</si>
  <si>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</si>
  <si>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</si>
  <si>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</si>
  <si>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</si>
  <si>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</si>
  <si>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</si>
  <si>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</si>
  <si>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</si>
  <si>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</si>
  <si>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</si>
  <si>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</si>
  <si>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</si>
  <si>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</si>
  <si>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</si>
  <si>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</si>
  <si>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</si>
  <si>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</si>
  <si>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</si>
  <si>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</si>
  <si>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</si>
  <si>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</si>
  <si>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</si>
  <si>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</si>
  <si>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</si>
  <si>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</si>
  <si>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</si>
  <si>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</si>
  <si>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</si>
  <si>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</si>
  <si>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</si>
  <si>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</si>
  <si>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</si>
  <si>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</si>
  <si>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</si>
  <si>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</si>
  <si>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</si>
  <si>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</si>
  <si>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</si>
  <si>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</si>
  <si>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</si>
  <si>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</si>
  <si>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</si>
  <si>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</si>
  <si>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</si>
  <si>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</si>
  <si>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</si>
  <si>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</si>
  <si>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</si>
  <si>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</si>
  <si>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</si>
  <si>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</si>
  <si>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</si>
  <si>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</si>
  <si>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</si>
  <si>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</si>
  <si>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</si>
  <si>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</si>
  <si>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</si>
  <si>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</si>
  <si>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</si>
  <si>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</si>
  <si>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</si>
  <si>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</si>
  <si>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</si>
  <si>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</si>
  <si>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</si>
  <si>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</si>
  <si>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</si>
  <si>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</si>
  <si>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</si>
  <si>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</si>
  <si>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</si>
  <si>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</si>
  <si>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</si>
  <si>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</si>
  <si>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</si>
  <si>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</si>
  <si>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</si>
  <si>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</si>
  <si>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</si>
  <si>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</si>
  <si>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</si>
  <si>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</si>
  <si>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</si>
  <si>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</si>
  <si>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</si>
  <si>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</si>
  <si>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</si>
  <si>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</si>
  <si>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</si>
  <si>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</si>
  <si>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</si>
  <si>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</si>
  <si>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</si>
  <si>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</si>
  <si>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</si>
  <si>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</si>
  <si>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</si>
  <si>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</si>
  <si>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</si>
  <si>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</si>
  <si>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</si>
  <si>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</si>
  <si>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</si>
  <si>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</si>
  <si>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</si>
  <si>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</si>
  <si>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</si>
  <si>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</si>
  <si>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</si>
  <si>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</si>
  <si>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</si>
  <si>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</si>
  <si>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</si>
  <si>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</si>
  <si>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</si>
  <si>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</si>
  <si>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</si>
  <si>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</si>
  <si>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</si>
  <si>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</si>
  <si>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</si>
  <si>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</si>
  <si>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</si>
  <si>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</si>
  <si>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</si>
  <si>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</si>
  <si>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</si>
  <si>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</si>
  <si>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</si>
  <si>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</si>
  <si>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</si>
  <si>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</si>
  <si>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</si>
  <si>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</si>
  <si>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</si>
  <si>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</si>
  <si>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</si>
  <si>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</si>
  <si>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</si>
  <si>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</si>
  <si>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</si>
  <si>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</si>
  <si>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</si>
  <si>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</si>
  <si>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</si>
  <si>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</si>
  <si>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</si>
  <si>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</si>
  <si>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</si>
  <si>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</si>
  <si>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</si>
  <si>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</si>
  <si>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</si>
  <si>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</si>
  <si>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</si>
  <si>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</si>
  <si>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</si>
  <si>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</si>
  <si>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</si>
  <si>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</si>
  <si>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</si>
  <si>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</si>
  <si>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</si>
  <si>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</si>
  <si>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</si>
  <si>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</si>
  <si>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</si>
  <si>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</si>
  <si>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</si>
  <si>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</si>
  <si>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</si>
  <si>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</si>
  <si>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</si>
  <si>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</si>
  <si>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</si>
  <si>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</si>
  <si>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</si>
  <si>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</si>
  <si>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</si>
  <si>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</si>
  <si>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</si>
  <si>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</si>
  <si>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</si>
  <si>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</si>
  <si>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</si>
  <si>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</si>
  <si>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</si>
  <si>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</si>
  <si>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</si>
  <si>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</si>
  <si>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</si>
  <si>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</si>
  <si>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</si>
  <si>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</si>
  <si>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</si>
  <si>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</si>
  <si>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</si>
  <si>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</si>
  <si>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</si>
  <si>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</si>
  <si>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</si>
  <si>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</si>
  <si>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</si>
  <si>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</si>
  <si>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</si>
  <si>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</si>
  <si>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</si>
  <si>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</si>
  <si>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</si>
  <si>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</si>
  <si>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</si>
  <si>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</si>
  <si>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</si>
  <si>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</si>
  <si>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</si>
  <si>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</si>
  <si>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</si>
  <si>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</si>
  <si>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</si>
  <si>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</si>
  <si>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</si>
  <si>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</si>
  <si>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</si>
  <si>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</si>
  <si>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</si>
  <si>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</si>
  <si>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</si>
  <si>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</si>
  <si>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</si>
  <si>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</si>
  <si>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</si>
  <si>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</si>
  <si>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</si>
  <si>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</si>
  <si>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</si>
  <si>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</si>
  <si>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</si>
  <si>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</si>
  <si>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</si>
  <si>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</si>
  <si>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</si>
  <si>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</si>
  <si>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</si>
  <si>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</si>
  <si>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</si>
  <si>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</si>
  <si>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</si>
  <si>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</si>
  <si>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</si>
  <si>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</si>
  <si>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</si>
  <si>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</si>
  <si>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</si>
  <si>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</si>
  <si>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</si>
  <si>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</si>
  <si>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</si>
  <si>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</si>
  <si>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</si>
  <si>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</si>
  <si>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</si>
  <si>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</si>
  <si>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</si>
  <si>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</si>
  <si>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</si>
  <si>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</si>
  <si>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</si>
  <si>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</si>
  <si>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</si>
  <si>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</si>
  <si>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</si>
  <si>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</si>
  <si>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</si>
  <si>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</si>
  <si>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</si>
  <si>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</si>
  <si>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</si>
  <si>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</si>
  <si>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</si>
  <si>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</si>
  <si>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</si>
  <si>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</si>
  <si>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</si>
  <si>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</si>
  <si>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</si>
  <si>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</si>
  <si>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</si>
  <si>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</si>
  <si>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</si>
  <si>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</si>
  <si>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</si>
  <si>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</si>
  <si>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</si>
  <si>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</si>
  <si>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</si>
  <si>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</si>
  <si>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</si>
  <si>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</si>
  <si>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</si>
  <si>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</si>
  <si>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</si>
  <si>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</si>
  <si>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</si>
  <si>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</si>
  <si>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</si>
  <si>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</si>
  <si>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</si>
  <si>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</si>
  <si>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</si>
  <si>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</si>
  <si>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</si>
  <si>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</si>
  <si>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</si>
  <si>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</si>
  <si>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</si>
  <si>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</si>
  <si>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</si>
  <si>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</si>
  <si>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</si>
  <si>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</si>
  <si>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</si>
  <si>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</si>
  <si>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</si>
  <si>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</si>
  <si>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</si>
  <si>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</si>
  <si>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</si>
  <si>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</si>
  <si>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</si>
  <si>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</si>
  <si>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</si>
  <si>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</si>
  <si>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</si>
  <si>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</si>
  <si>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</si>
  <si>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</si>
  <si>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</si>
  <si>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</si>
  <si>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</si>
  <si>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</si>
  <si>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</si>
  <si>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</si>
  <si>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</si>
  <si>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</si>
  <si>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</si>
  <si>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</si>
  <si>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</si>
  <si>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</si>
  <si>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</si>
  <si>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</si>
  <si>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</si>
  <si>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</si>
  <si>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</si>
  <si>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</si>
  <si>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</si>
  <si>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</si>
  <si>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</si>
  <si>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</si>
  <si>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</si>
  <si>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</si>
  <si>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</si>
  <si>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</si>
  <si>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</si>
  <si>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</si>
  <si>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</si>
  <si>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</si>
  <si>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</si>
  <si>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</si>
  <si>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</si>
  <si>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</si>
  <si>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</si>
  <si>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</si>
  <si>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</si>
  <si>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</si>
  <si>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</si>
  <si>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</si>
  <si>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</si>
  <si>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</si>
  <si>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</si>
  <si>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</si>
  <si>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</si>
  <si>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</si>
  <si>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</si>
  <si>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</si>
  <si>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</si>
  <si>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</si>
  <si>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</si>
  <si>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</si>
  <si>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</si>
  <si>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</si>
  <si>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</si>
  <si>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</si>
  <si>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</si>
  <si>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</si>
  <si>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</si>
  <si>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</si>
  <si>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</si>
  <si>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</si>
  <si>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</si>
  <si>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</si>
  <si>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</si>
  <si>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</si>
  <si>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</si>
  <si>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</si>
  <si>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</si>
  <si>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</si>
  <si>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</si>
  <si>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</si>
  <si>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</si>
  <si>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</si>
  <si>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</si>
  <si>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</si>
  <si>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</si>
  <si>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</si>
  <si>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</si>
  <si>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</si>
  <si>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</si>
  <si>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</si>
  <si>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</si>
  <si>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</si>
  <si>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</si>
  <si>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</si>
  <si>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</si>
  <si>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</si>
  <si>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</si>
  <si>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</si>
  <si>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</si>
  <si>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</si>
  <si>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</si>
  <si>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</si>
  <si>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</si>
  <si>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</si>
  <si>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</si>
  <si>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</si>
  <si>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</si>
  <si>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</si>
  <si>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</si>
  <si>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</si>
  <si>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</si>
  <si>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</si>
  <si>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</si>
  <si>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</si>
  <si>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</si>
  <si>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</si>
  <si>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</si>
  <si>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</si>
  <si>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</si>
  <si>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</si>
  <si>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</si>
  <si>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</si>
  <si>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</si>
  <si>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</si>
  <si>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</si>
  <si>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</si>
  <si>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</si>
  <si>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</si>
  <si>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</si>
  <si>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</si>
  <si>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</si>
  <si>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</si>
  <si>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</si>
  <si>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</si>
  <si>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</si>
  <si>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</si>
  <si>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</si>
  <si>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</si>
  <si>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</si>
  <si>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</si>
  <si>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</si>
  <si>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</si>
  <si>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</si>
  <si>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</si>
  <si>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</si>
  <si>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</si>
  <si>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</si>
  <si>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</si>
  <si>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</si>
  <si>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</si>
  <si>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</si>
  <si>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</si>
  <si>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</si>
  <si>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</si>
  <si>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</si>
  <si>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</si>
  <si>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</si>
  <si>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</si>
  <si>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</si>
  <si>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</si>
  <si>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</si>
  <si>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</si>
  <si>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</si>
  <si>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</si>
  <si>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</si>
  <si>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</si>
  <si>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</si>
  <si>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</si>
  <si>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</si>
  <si>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</si>
  <si>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</si>
  <si>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</si>
  <si>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</si>
  <si>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</si>
  <si>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</si>
  <si>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</si>
  <si>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</si>
  <si>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</si>
  <si>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</si>
  <si>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</si>
  <si>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</si>
  <si>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</si>
  <si>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</si>
  <si>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</si>
  <si>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</si>
  <si>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</si>
  <si>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</si>
  <si>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</si>
  <si>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</si>
  <si>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</si>
  <si>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</si>
  <si>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</si>
  <si>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</si>
  <si>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</si>
  <si>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</si>
  <si>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</si>
  <si>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</si>
  <si>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</si>
  <si>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</si>
  <si>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</si>
  <si>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</si>
  <si>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</si>
  <si>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</si>
  <si>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</si>
  <si>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</si>
  <si>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</si>
  <si>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</si>
  <si>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</si>
  <si>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</si>
  <si>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</si>
  <si>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</si>
  <si>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</si>
  <si>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</si>
  <si>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</si>
  <si>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</si>
  <si>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</si>
  <si>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</si>
  <si>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</si>
  <si>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</si>
  <si>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</si>
  <si>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</si>
  <si>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</si>
  <si>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</si>
  <si>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</si>
  <si>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</si>
  <si>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</si>
  <si>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</si>
  <si>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</si>
  <si>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</si>
  <si>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</si>
  <si>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</si>
  <si>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</si>
  <si>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</si>
  <si>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</si>
  <si>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</si>
  <si>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</si>
  <si>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</si>
  <si>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</si>
  <si>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</si>
  <si>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</si>
  <si>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</si>
  <si>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</si>
  <si>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</si>
  <si>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</si>
  <si>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</si>
  <si>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</si>
  <si>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</si>
  <si>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</si>
  <si>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</si>
  <si>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</si>
  <si>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</si>
  <si>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</si>
  <si>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</si>
  <si>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</si>
  <si>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</si>
  <si>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</si>
  <si>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</si>
  <si>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</si>
  <si>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</si>
  <si>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</si>
  <si>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</si>
  <si>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</si>
  <si>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</si>
  <si>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</si>
  <si>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</si>
  <si>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</si>
  <si>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</si>
  <si>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</si>
  <si>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</si>
  <si>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</si>
  <si>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</si>
  <si>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</si>
  <si>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</si>
  <si>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</si>
  <si>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</si>
  <si>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</si>
  <si>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</si>
  <si>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</si>
  <si>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</si>
  <si>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</si>
  <si>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</si>
  <si>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</si>
  <si>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</si>
  <si>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</si>
  <si>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</si>
  <si>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</si>
  <si>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</si>
  <si>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</si>
  <si>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</si>
  <si>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</si>
  <si>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</si>
  <si>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</si>
  <si>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</si>
  <si>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</si>
  <si>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</si>
  <si>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</si>
  <si>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</si>
  <si>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</si>
  <si>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</si>
  <si>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</si>
  <si>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</si>
  <si>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</si>
  <si>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</si>
  <si>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</si>
  <si>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</si>
  <si>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</si>
  <si>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</si>
  <si>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</si>
  <si>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</si>
  <si>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</si>
  <si>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</si>
  <si>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</si>
  <si>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</si>
  <si>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</si>
  <si>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</si>
  <si>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</si>
  <si>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</si>
  <si>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</si>
  <si>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</si>
  <si>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</si>
  <si>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</si>
  <si>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</si>
  <si>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</si>
  <si>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</si>
  <si>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</si>
  <si>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</si>
  <si>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</si>
  <si>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</si>
  <si>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</si>
  <si>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</si>
  <si>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</si>
  <si>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</si>
  <si>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</si>
  <si>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</si>
  <si>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</si>
  <si>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</si>
  <si>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</si>
  <si>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</si>
  <si>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</si>
  <si>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</si>
  <si>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</si>
  <si>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</si>
  <si>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</si>
  <si>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</si>
  <si>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</si>
  <si>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</si>
  <si>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</si>
  <si>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</si>
  <si>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</si>
  <si>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</si>
  <si>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</si>
  <si>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</si>
  <si>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</si>
  <si>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</si>
  <si>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</si>
  <si>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</si>
  <si>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</si>
  <si>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</si>
  <si>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</si>
  <si>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</si>
  <si>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</si>
  <si>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</si>
  <si>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</si>
  <si>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</si>
  <si>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</si>
  <si>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</si>
  <si>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</si>
  <si>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</si>
  <si>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</si>
  <si>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</si>
  <si>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</si>
  <si>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</si>
  <si>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</si>
  <si>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</si>
  <si>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</si>
  <si>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</si>
  <si>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</si>
  <si>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</si>
  <si>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</si>
  <si>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</si>
  <si>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</si>
  <si>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</si>
  <si>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</si>
  <si>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</si>
  <si>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</si>
  <si>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</si>
  <si>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</si>
  <si>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</si>
  <si>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</si>
  <si>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</si>
  <si>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</si>
  <si>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</si>
  <si>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</si>
  <si>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</si>
  <si>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</si>
  <si>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</si>
  <si>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</si>
  <si>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</si>
  <si>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</si>
  <si>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</si>
  <si>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</si>
  <si>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</si>
  <si>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</si>
  <si>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</si>
  <si>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</si>
  <si>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</si>
  <si>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</si>
  <si>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</si>
  <si>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</si>
  <si>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</si>
  <si>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</si>
  <si>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</si>
  <si>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</si>
  <si>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</si>
  <si>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</si>
  <si>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</si>
  <si>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</si>
  <si>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</si>
  <si>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</si>
  <si>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</si>
  <si>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</si>
  <si>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</si>
  <si>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</si>
  <si>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</si>
  <si>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</si>
  <si>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</si>
  <si>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</si>
  <si>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</si>
  <si>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</si>
  <si>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</si>
  <si>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</si>
  <si>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</si>
  <si>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</si>
  <si>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</si>
  <si>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</si>
  <si>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</si>
  <si>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</si>
  <si>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</si>
  <si>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</si>
  <si>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</si>
  <si>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</si>
  <si>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</si>
  <si>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</si>
  <si>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</si>
  <si>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</si>
  <si>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</si>
  <si>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</si>
  <si>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</si>
  <si>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</si>
  <si>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</si>
  <si>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</si>
  <si>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</si>
  <si>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</si>
  <si>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</si>
  <si>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</si>
  <si>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</si>
  <si>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</si>
  <si>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</si>
  <si>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</si>
  <si>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</si>
  <si>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</si>
  <si>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</si>
  <si>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</si>
  <si>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</si>
  <si>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</si>
  <si>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</si>
  <si>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</si>
  <si>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</si>
  <si>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</si>
  <si>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</si>
  <si>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</si>
  <si>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</si>
  <si>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</si>
  <si>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</si>
  <si>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</si>
  <si>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</si>
  <si>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</si>
  <si>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</si>
  <si>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</si>
  <si>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</si>
  <si>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</si>
  <si>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</si>
  <si>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</si>
  <si>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</si>
  <si>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</si>
  <si>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</si>
  <si>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</si>
  <si>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</si>
  <si>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</si>
  <si>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</si>
  <si>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</si>
  <si>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</si>
  <si>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</si>
  <si>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</si>
  <si>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</si>
  <si>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</si>
  <si>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</si>
  <si>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</si>
  <si>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</si>
  <si>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</si>
  <si>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</si>
  <si>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</si>
  <si>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</si>
  <si>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</si>
  <si>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</si>
  <si>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</si>
  <si>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</si>
  <si>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</si>
  <si>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</si>
  <si>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</si>
  <si>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</si>
  <si>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</si>
  <si>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</si>
  <si>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</si>
  <si>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</si>
  <si>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</si>
  <si>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</si>
  <si>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</si>
  <si>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</si>
  <si>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</si>
  <si>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</si>
  <si>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</si>
  <si>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</si>
  <si>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</si>
  <si>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</si>
  <si>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</si>
  <si>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</si>
  <si>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</si>
  <si>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</si>
  <si>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</si>
  <si>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</si>
  <si>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</si>
  <si>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</si>
  <si>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</si>
  <si>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</si>
  <si>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</si>
  <si>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</si>
  <si>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</si>
  <si>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</si>
  <si>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</si>
  <si>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</si>
  <si>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</si>
  <si>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</si>
  <si>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</si>
  <si>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</si>
  <si>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</si>
  <si>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</si>
  <si>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</si>
  <si>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</si>
  <si>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</si>
  <si>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</si>
  <si>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</si>
  <si>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</si>
  <si>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</si>
  <si>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</si>
  <si>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</si>
  <si>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</si>
  <si>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</si>
  <si>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</si>
  <si>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</si>
  <si>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</si>
  <si>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</si>
  <si>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</si>
  <si>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</si>
  <si>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</si>
  <si>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</si>
  <si>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</si>
  <si>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</si>
  <si>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</si>
  <si>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</si>
  <si>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</si>
  <si>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</si>
  <si>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</si>
  <si>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</si>
  <si>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</si>
  <si>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</si>
  <si>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</si>
  <si>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</si>
  <si>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</si>
  <si>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</si>
  <si>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</si>
  <si>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</si>
  <si>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</si>
  <si>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</si>
  <si>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</si>
  <si>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</si>
  <si>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</si>
  <si>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</si>
  <si>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</si>
  <si>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</si>
  <si>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</si>
  <si>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</si>
  <si>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</si>
  <si>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</si>
  <si>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</si>
  <si>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</si>
  <si>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</si>
  <si>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</si>
  <si>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</si>
  <si>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</si>
  <si>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</si>
  <si>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</si>
  <si>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</si>
  <si>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</si>
  <si>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</si>
  <si>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</si>
  <si>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</si>
  <si>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</si>
  <si>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</si>
  <si>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</si>
  <si>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</si>
  <si>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</si>
  <si>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</si>
  <si>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</si>
  <si>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</si>
  <si>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</si>
  <si>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</si>
  <si>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</si>
  <si>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</si>
  <si>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</si>
  <si>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</si>
  <si>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</si>
  <si>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</si>
  <si>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</si>
  <si>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</si>
  <si>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</si>
  <si>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</si>
  <si>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</si>
  <si>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</si>
  <si>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</si>
  <si>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</si>
  <si>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</si>
  <si>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</si>
  <si>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</si>
  <si>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</si>
  <si>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</si>
  <si>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</si>
  <si>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</si>
  <si>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</si>
  <si>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</si>
  <si>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</si>
  <si>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</si>
  <si>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</si>
  <si>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</si>
  <si>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</si>
  <si>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</si>
  <si>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</si>
  <si>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</si>
  <si>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</si>
  <si>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</si>
  <si>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</si>
  <si>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</si>
  <si>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</si>
  <si>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</si>
  <si>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</si>
  <si>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</si>
  <si>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</si>
  <si>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</si>
  <si>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</si>
  <si>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</si>
  <si>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</si>
  <si>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</si>
  <si>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</si>
  <si>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</si>
  <si>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</si>
  <si>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</si>
  <si>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</si>
  <si>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</si>
  <si>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</si>
  <si>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</si>
  <si>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</si>
  <si>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</si>
  <si>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</si>
  <si>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</si>
  <si>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</si>
  <si>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</si>
  <si>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</si>
  <si>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</si>
  <si>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</si>
  <si>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</si>
  <si>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</si>
  <si>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</si>
  <si>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</si>
  <si>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</si>
  <si>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</si>
  <si>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</si>
  <si>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</si>
  <si>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</si>
  <si>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</si>
  <si>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</si>
  <si>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</si>
  <si>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</si>
  <si>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</si>
  <si>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</si>
  <si>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</si>
  <si>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</si>
  <si>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</si>
  <si>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</si>
  <si>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</si>
  <si>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</si>
  <si>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</si>
  <si>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</si>
  <si>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</si>
  <si>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</si>
  <si>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</si>
  <si>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</si>
  <si>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</si>
  <si>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</si>
  <si>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</si>
  <si>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</si>
  <si>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</si>
  <si>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</si>
  <si>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</si>
  <si>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</si>
  <si>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</si>
  <si>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</si>
  <si>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</si>
  <si>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</si>
  <si>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</si>
  <si>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</si>
  <si>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</si>
  <si>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</si>
  <si>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</si>
  <si>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</si>
  <si>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</si>
  <si>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</si>
  <si>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</si>
  <si>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</si>
  <si>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</si>
  <si>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</si>
  <si>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</si>
  <si>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</si>
  <si>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</si>
  <si>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</si>
  <si>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</si>
  <si>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</si>
  <si>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</si>
  <si>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</si>
  <si>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</si>
  <si>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</si>
  <si>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</si>
  <si>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</si>
  <si>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</si>
  <si>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</si>
  <si>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</si>
  <si>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</si>
  <si>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</si>
  <si>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</si>
  <si>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</si>
  <si>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</si>
  <si>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</si>
  <si>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</si>
  <si>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</si>
  <si>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</si>
  <si>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</si>
  <si>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</si>
  <si>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</si>
  <si>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</si>
  <si>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</si>
  <si>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</si>
  <si>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</si>
  <si>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</si>
  <si>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</si>
  <si>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</si>
  <si>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</si>
  <si>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</si>
  <si>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</si>
  <si>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</si>
  <si>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</si>
  <si>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</si>
  <si>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</si>
  <si>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</si>
  <si>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</si>
  <si>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</si>
  <si>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</si>
  <si>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</si>
  <si>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</si>
  <si>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</si>
  <si>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</si>
  <si>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</si>
  <si>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</si>
  <si>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</si>
  <si>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</si>
  <si>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</si>
  <si>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</si>
  <si>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</si>
  <si>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</si>
  <si>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</si>
  <si>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</si>
  <si>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</si>
  <si>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</si>
  <si>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</si>
  <si>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</si>
  <si>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</si>
  <si>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</si>
  <si>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</si>
  <si>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</si>
  <si>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</si>
  <si>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</si>
  <si>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</si>
  <si>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</si>
  <si>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</si>
  <si>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</si>
  <si>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</si>
  <si>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</si>
  <si>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</si>
  <si>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</si>
  <si>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</si>
  <si>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</si>
  <si>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</si>
  <si>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</si>
  <si>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</si>
  <si>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</si>
  <si>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</si>
  <si>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</si>
  <si>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</si>
  <si>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</si>
  <si>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</si>
  <si>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</si>
  <si>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</si>
  <si>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</si>
  <si>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</si>
  <si>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</si>
  <si>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</si>
  <si>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</si>
  <si>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</si>
  <si>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</si>
  <si>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</si>
  <si>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</si>
  <si>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</si>
  <si>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</si>
  <si>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</si>
  <si>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</si>
  <si>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</si>
  <si>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</si>
  <si>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</si>
  <si>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</si>
  <si>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</si>
  <si>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</si>
  <si>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</si>
  <si>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</si>
  <si>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</si>
  <si>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</si>
  <si>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</si>
  <si>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</si>
  <si>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</si>
  <si>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</si>
  <si>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</si>
  <si>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</si>
  <si>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</si>
  <si>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</si>
  <si>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</si>
  <si>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</si>
  <si>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</si>
  <si>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</si>
  <si>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</si>
  <si>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</si>
  <si>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</si>
  <si>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</si>
  <si>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</si>
  <si>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</si>
  <si>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</si>
  <si>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</si>
  <si>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</si>
  <si>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</si>
  <si>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</si>
  <si>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</si>
  <si>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</si>
  <si>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</si>
  <si>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</si>
  <si>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</si>
  <si>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</si>
  <si>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</si>
  <si>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</si>
  <si>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</si>
  <si>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</si>
  <si>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</si>
  <si>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</si>
  <si>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</si>
  <si>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</si>
  <si>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</si>
  <si>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</si>
  <si>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</si>
  <si>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</si>
  <si>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</si>
  <si>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</si>
  <si>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</si>
  <si>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</si>
  <si>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</si>
  <si>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</si>
  <si>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</si>
  <si>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</si>
  <si>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</si>
  <si>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</si>
  <si>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</si>
  <si>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</si>
  <si>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</si>
  <si>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</si>
  <si>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</si>
  <si>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</si>
  <si>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</si>
  <si>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</si>
  <si>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</si>
  <si>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</si>
  <si>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</si>
  <si>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</si>
  <si>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</si>
  <si>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</si>
  <si>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</si>
  <si>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</si>
  <si>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</si>
  <si>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</si>
  <si>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</si>
  <si>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</si>
  <si>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</si>
  <si>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</si>
  <si>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</si>
  <si>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</si>
  <si>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</si>
  <si>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</si>
  <si>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</si>
  <si>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</si>
  <si>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</si>
  <si>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</si>
  <si>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</si>
  <si>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</si>
  <si>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</si>
  <si>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</si>
  <si>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</si>
  <si>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</si>
  <si>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</si>
  <si>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</si>
  <si>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</si>
  <si>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</si>
  <si>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</si>
  <si>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</si>
  <si>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</si>
  <si>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</si>
  <si>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</si>
  <si>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</si>
  <si>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</si>
  <si>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</si>
  <si>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</si>
  <si>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</si>
  <si>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</si>
  <si>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</si>
  <si>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</si>
  <si>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</si>
  <si>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</si>
  <si>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</si>
  <si>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</si>
  <si>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</si>
  <si>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</si>
  <si>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</si>
  <si>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</si>
  <si>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</si>
  <si>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</si>
  <si>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</si>
  <si>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</si>
  <si>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</si>
  <si>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</si>
  <si>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</si>
  <si>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</si>
  <si>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</si>
  <si>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</si>
  <si>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</si>
  <si>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</si>
  <si>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</si>
  <si>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</si>
  <si>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</si>
  <si>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</si>
  <si>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</si>
  <si>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</si>
  <si>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</si>
  <si>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</si>
  <si>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</si>
  <si>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</si>
  <si>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</si>
  <si>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</si>
  <si>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</si>
  <si>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</si>
  <si>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</si>
  <si>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</si>
  <si>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</si>
  <si>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</si>
  <si>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</si>
  <si>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</si>
  <si>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</si>
  <si>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</si>
  <si>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</si>
  <si>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</si>
  <si>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</si>
  <si>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</si>
  <si>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</si>
  <si>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</si>
  <si>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</si>
  <si>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</si>
  <si>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</si>
  <si>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</si>
  <si>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</si>
  <si>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</si>
  <si>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</si>
  <si>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</si>
  <si>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</si>
  <si>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</si>
  <si>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</si>
  <si>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</si>
  <si>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</si>
  <si>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</si>
  <si>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</si>
  <si>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</si>
  <si>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</si>
  <si>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</si>
  <si>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</si>
  <si>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</si>
  <si>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</si>
  <si>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</si>
  <si>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</si>
  <si>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</si>
  <si>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</si>
  <si>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</si>
  <si>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</si>
  <si>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</si>
  <si>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</si>
  <si>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</si>
  <si>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</si>
  <si>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</si>
  <si>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</si>
  <si>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</si>
  <si>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</si>
  <si>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</si>
  <si>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</si>
  <si>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</si>
  <si>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</si>
  <si>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</si>
  <si>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</si>
  <si>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</si>
  <si>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</si>
  <si>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</si>
  <si>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</si>
  <si>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</si>
  <si>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</si>
  <si>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</si>
  <si>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</si>
  <si>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</si>
  <si>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</si>
  <si>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</si>
  <si>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</si>
  <si>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</si>
  <si>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</si>
  <si>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</si>
  <si>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</si>
  <si>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</si>
  <si>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</si>
  <si>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</si>
  <si>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</si>
  <si>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</si>
  <si>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</si>
  <si>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</si>
  <si>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</si>
  <si>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</si>
  <si>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</si>
  <si>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</si>
  <si>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</si>
  <si>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</si>
  <si>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</si>
  <si>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</si>
  <si>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</si>
  <si>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</si>
  <si>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</si>
  <si>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</si>
  <si>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</si>
  <si>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</si>
  <si>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</si>
  <si>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</si>
  <si>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</si>
  <si>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</si>
  <si>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</si>
  <si>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</si>
  <si>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</si>
  <si>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</si>
  <si>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</si>
  <si>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</si>
  <si>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</si>
  <si>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</si>
  <si>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</si>
  <si>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</si>
  <si>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</si>
  <si>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</si>
  <si>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</si>
  <si>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</si>
  <si>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</si>
  <si>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</si>
  <si>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</si>
  <si>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</si>
  <si>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</si>
  <si>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</si>
  <si>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</si>
  <si>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</si>
  <si>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</si>
  <si>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</si>
  <si>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</si>
  <si>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</si>
  <si>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</si>
  <si>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</si>
  <si>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</si>
  <si>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</si>
  <si>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</si>
  <si>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</si>
  <si>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</si>
  <si>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</si>
  <si>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</si>
  <si>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</si>
  <si>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</si>
  <si>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</si>
  <si>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</si>
  <si>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</si>
  <si>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</si>
  <si>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</si>
  <si>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</si>
  <si>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</si>
  <si>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</si>
  <si>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</si>
  <si>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</si>
  <si>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</si>
  <si>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</si>
  <si>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</si>
  <si>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</si>
  <si>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</si>
  <si>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</si>
  <si>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</si>
  <si>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</si>
  <si>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</si>
  <si>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</si>
  <si>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</si>
  <si>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</si>
  <si>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</si>
  <si>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</si>
  <si>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</si>
  <si>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</si>
  <si>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</si>
  <si>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</si>
  <si>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</si>
  <si>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</si>
  <si>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</si>
  <si>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</si>
  <si>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</si>
  <si>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</si>
  <si>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</si>
  <si>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</si>
  <si>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</si>
  <si>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</si>
  <si>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</si>
  <si>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</si>
  <si>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</si>
  <si>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</si>
  <si>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</si>
  <si>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</si>
  <si>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</si>
  <si>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</si>
  <si>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</si>
  <si>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</si>
  <si>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</si>
  <si>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</si>
  <si>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</si>
  <si>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</si>
  <si>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</si>
  <si>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</si>
  <si>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</si>
  <si>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</si>
  <si>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</si>
  <si>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</si>
  <si>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</si>
  <si>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</si>
  <si>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</si>
  <si>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</si>
  <si>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</si>
  <si>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</si>
  <si>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</si>
  <si>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</si>
  <si>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</si>
  <si>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</si>
  <si>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</si>
  <si>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</si>
  <si>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</si>
  <si>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</si>
  <si>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</si>
  <si>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</si>
  <si>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</si>
  <si>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</si>
  <si>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</si>
  <si>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</si>
  <si>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</si>
  <si>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</si>
  <si>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</si>
  <si>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</si>
  <si>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</si>
  <si>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</si>
  <si>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</si>
  <si>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</si>
  <si>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</si>
  <si>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</si>
  <si>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</si>
  <si>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</si>
  <si>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</si>
  <si>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</si>
  <si>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</si>
  <si>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</si>
  <si>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</si>
  <si>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</si>
  <si>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</si>
  <si>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</si>
  <si>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</si>
  <si>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</si>
  <si>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</si>
  <si>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</si>
  <si>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</si>
  <si>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</si>
  <si>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</si>
  <si>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</si>
  <si>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</si>
  <si>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</si>
  <si>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</si>
  <si>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</si>
  <si>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</si>
  <si>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</si>
  <si>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</si>
  <si>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</si>
  <si>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</si>
  <si>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</si>
  <si>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</si>
  <si>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</si>
  <si>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</si>
  <si>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</si>
  <si>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</si>
  <si>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</si>
  <si>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</si>
  <si>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</si>
  <si>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</si>
  <si>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</si>
  <si>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</si>
  <si>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</si>
  <si>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</si>
  <si>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</si>
  <si>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</si>
  <si>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</si>
  <si>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</si>
  <si>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</si>
  <si>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</si>
  <si>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</si>
  <si>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</si>
  <si>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</si>
  <si>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</si>
  <si>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</si>
  <si>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</si>
  <si>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</si>
  <si>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</si>
  <si>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</si>
  <si>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</si>
  <si>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</si>
  <si>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</si>
  <si>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</si>
  <si>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</si>
  <si>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</si>
  <si>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</si>
  <si>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</si>
  <si>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</si>
  <si>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</si>
  <si>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</si>
  <si>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</si>
  <si>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</si>
  <si>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</si>
  <si>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</si>
  <si>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</si>
  <si>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</si>
  <si>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</si>
  <si>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</si>
  <si>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</si>
  <si>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</si>
  <si>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</si>
  <si>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</si>
  <si>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</si>
  <si>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</si>
  <si>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</si>
  <si>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</si>
  <si>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</si>
  <si>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</si>
  <si>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</si>
  <si>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</si>
  <si>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</si>
  <si>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</si>
  <si>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</si>
  <si>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</si>
  <si>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</si>
  <si>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</si>
  <si>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</si>
  <si>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</si>
  <si>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</si>
  <si>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</si>
  <si>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</si>
  <si>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</si>
  <si>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</si>
  <si>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</si>
  <si>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</si>
  <si>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</si>
  <si>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</si>
  <si>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</si>
  <si>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</si>
  <si>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</si>
  <si>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</si>
  <si>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</si>
  <si>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</si>
  <si>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</si>
  <si>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</si>
  <si>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</si>
  <si>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</si>
  <si>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</si>
  <si>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</si>
  <si>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</si>
  <si>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</si>
  <si>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</si>
  <si>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</si>
  <si>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</si>
  <si>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</si>
  <si>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</si>
  <si>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</si>
  <si>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</si>
  <si>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</si>
  <si>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</si>
  <si>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</si>
  <si>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</si>
  <si>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</si>
  <si>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</si>
  <si>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</si>
  <si>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</si>
  <si>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</si>
  <si>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</si>
  <si>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</si>
  <si>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</si>
  <si>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</si>
  <si>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</si>
  <si>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</si>
  <si>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</si>
  <si>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</si>
  <si>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</si>
  <si>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</si>
  <si>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</si>
  <si>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</si>
  <si>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</si>
  <si>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</si>
  <si>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</si>
  <si>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</si>
  <si>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</si>
  <si>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</si>
  <si>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</si>
  <si>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</si>
  <si>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</si>
  <si>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</si>
  <si>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</si>
  <si>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</si>
  <si>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</si>
  <si>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</si>
  <si>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</si>
  <si>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</si>
  <si>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</si>
  <si>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</si>
  <si>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</si>
  <si>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</si>
  <si>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</si>
  <si>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</si>
  <si>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</si>
  <si>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</si>
  <si>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</si>
  <si>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</si>
  <si>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</si>
  <si>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</si>
  <si>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</si>
  <si>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</si>
  <si>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</si>
  <si>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</si>
  <si>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</si>
  <si>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</si>
  <si>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</si>
  <si>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</si>
  <si>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</si>
  <si>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</si>
  <si>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</si>
  <si>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</si>
  <si>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</si>
  <si>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</si>
  <si>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</si>
  <si>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</si>
  <si>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</si>
  <si>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</si>
  <si>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</si>
  <si>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</si>
  <si>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</si>
  <si>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</si>
  <si>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</si>
  <si>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</si>
  <si>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</si>
  <si>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</si>
  <si>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</si>
  <si>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</si>
  <si>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</si>
  <si>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</si>
  <si>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</si>
  <si>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</si>
  <si>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</si>
  <si>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</si>
  <si>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</si>
  <si>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</si>
  <si>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</si>
  <si>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</si>
  <si>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</si>
  <si>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</si>
  <si>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</si>
  <si>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</si>
  <si>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</si>
  <si>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</si>
  <si>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</si>
  <si>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</si>
  <si>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</si>
  <si>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</si>
  <si>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</si>
  <si>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</si>
  <si>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</si>
  <si>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</si>
  <si>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</si>
  <si>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</si>
  <si>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</si>
  <si>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</si>
  <si>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</si>
  <si>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</si>
  <si>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</si>
  <si>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</si>
  <si>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</si>
  <si>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</si>
  <si>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</si>
  <si>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</si>
  <si>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</si>
  <si>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</si>
  <si>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</si>
  <si>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</si>
  <si>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</si>
  <si>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</si>
  <si>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</si>
  <si>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</si>
  <si>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</si>
  <si>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</si>
  <si>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</si>
  <si>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</si>
  <si>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</si>
  <si>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</si>
  <si>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</si>
  <si>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</si>
  <si>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</si>
  <si>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</si>
  <si>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</si>
  <si>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</si>
  <si>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</si>
  <si>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</si>
  <si>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</si>
  <si>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</si>
  <si>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</si>
  <si>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</si>
  <si>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</si>
  <si>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</si>
  <si>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</si>
  <si>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</si>
  <si>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</si>
  <si>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</si>
  <si>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</si>
  <si>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</si>
  <si>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</si>
  <si>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</si>
  <si>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</si>
  <si>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</si>
  <si>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</si>
  <si>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</si>
  <si>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</si>
  <si>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</si>
  <si>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</si>
  <si>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</si>
  <si>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</si>
  <si>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</si>
  <si>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</si>
  <si>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</si>
  <si>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</si>
  <si>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</si>
  <si>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</si>
  <si>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</si>
  <si>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</si>
  <si>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</si>
  <si>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</si>
  <si>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</si>
  <si>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</si>
  <si>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</si>
  <si>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</si>
  <si>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</si>
  <si>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</si>
  <si>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</si>
  <si>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</si>
  <si>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</si>
  <si>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</si>
  <si>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</si>
  <si>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</si>
  <si>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</si>
  <si>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</si>
  <si>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</si>
  <si>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</si>
  <si>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</si>
  <si>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</si>
  <si>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</si>
  <si>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</si>
  <si>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</si>
  <si>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</si>
  <si>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</si>
  <si>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</si>
  <si>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</si>
  <si>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</si>
  <si>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</si>
  <si>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</si>
  <si>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</si>
  <si>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</si>
  <si>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</si>
  <si>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</si>
  <si>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</si>
  <si>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</si>
  <si>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</si>
  <si>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</si>
  <si>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</si>
  <si>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</si>
  <si>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</si>
  <si>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</si>
  <si>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</si>
  <si>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</si>
  <si>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</si>
  <si>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</si>
  <si>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</si>
  <si>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</si>
  <si>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</si>
  <si>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</si>
  <si>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</si>
  <si>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</si>
  <si>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</si>
  <si>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</si>
  <si>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</si>
  <si>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</si>
  <si>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</si>
  <si>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</si>
  <si>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</si>
  <si>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</si>
  <si>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</si>
  <si>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</si>
  <si>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</si>
  <si>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</si>
  <si>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</si>
  <si>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</si>
  <si>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</si>
  <si>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</si>
  <si>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</si>
  <si>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</si>
  <si>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</si>
  <si>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</si>
  <si>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</si>
  <si>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</si>
  <si>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</si>
  <si>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</si>
  <si>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</si>
  <si>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</si>
  <si>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</si>
  <si>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</si>
  <si>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</si>
  <si>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</si>
  <si>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</si>
  <si>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</si>
  <si>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</si>
  <si>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</si>
  <si>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</si>
  <si>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</si>
  <si>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</si>
  <si>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</si>
  <si>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</si>
  <si>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</si>
  <si>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</si>
  <si>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</si>
  <si>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</si>
  <si>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</si>
  <si>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</si>
  <si>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</si>
  <si>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</si>
  <si>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</si>
  <si>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</si>
  <si>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</si>
  <si>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</si>
  <si>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</si>
  <si>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</si>
  <si>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</si>
  <si>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</si>
  <si>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</si>
  <si>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</si>
  <si>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</si>
  <si>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</si>
  <si>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</si>
  <si>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</si>
  <si>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</si>
  <si>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</si>
  <si>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</si>
  <si>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</si>
  <si>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</si>
  <si>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</si>
  <si>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</si>
  <si>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</si>
  <si>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</si>
  <si>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</si>
  <si>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</si>
  <si>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</si>
  <si>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</si>
  <si>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</si>
  <si>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</si>
  <si>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</si>
  <si>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</si>
  <si>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</si>
  <si>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</si>
  <si>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</si>
  <si>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</si>
  <si>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</si>
  <si>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</si>
  <si>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</si>
  <si>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</si>
  <si>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</si>
  <si>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</si>
  <si>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</si>
  <si>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</si>
  <si>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</si>
  <si>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</si>
  <si>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</si>
  <si>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</si>
  <si>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</si>
  <si>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</si>
  <si>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</si>
  <si>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</si>
  <si>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</si>
  <si>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</si>
  <si>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</si>
  <si>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</si>
  <si>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</si>
  <si>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</si>
  <si>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</si>
  <si>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</si>
  <si>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</si>
  <si>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</si>
  <si>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</si>
  <si>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</si>
  <si>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</si>
  <si>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</si>
  <si>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</si>
  <si>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</si>
  <si>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</si>
  <si>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</si>
  <si>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</si>
  <si>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</si>
  <si>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</si>
  <si>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</si>
  <si>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</si>
  <si>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</si>
  <si>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</si>
  <si>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</si>
  <si>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</si>
  <si>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</si>
  <si>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</si>
  <si>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</si>
  <si>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</si>
  <si>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</si>
  <si>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</si>
  <si>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</si>
  <si>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</si>
  <si>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</si>
  <si>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</si>
  <si>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</si>
  <si>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</si>
  <si>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</si>
  <si>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</si>
  <si>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</si>
  <si>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</si>
  <si>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</si>
  <si>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</si>
  <si>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</si>
  <si>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</si>
  <si>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</si>
  <si>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</si>
  <si>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</si>
  <si>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</si>
  <si>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</si>
  <si>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</si>
  <si>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</si>
  <si>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</si>
  <si>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</si>
  <si>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</si>
  <si>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</si>
  <si>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</si>
  <si>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</si>
  <si>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</si>
  <si>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</si>
  <si>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</si>
  <si>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</si>
  <si>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</si>
  <si>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</si>
  <si>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</si>
  <si>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</si>
  <si>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</si>
  <si>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</si>
  <si>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</si>
  <si>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</si>
  <si>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</si>
  <si>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</si>
  <si>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</si>
  <si>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</si>
  <si>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</si>
  <si>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</si>
  <si>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</si>
  <si>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</si>
  <si>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</si>
  <si>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</si>
  <si>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</si>
  <si>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</si>
  <si>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</si>
  <si>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</si>
  <si>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</si>
  <si>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</si>
  <si>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</si>
  <si>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</si>
  <si>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</si>
  <si>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</si>
  <si>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</si>
  <si>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</si>
  <si>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</si>
  <si>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</si>
  <si>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</si>
  <si>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</si>
  <si>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</si>
  <si>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</si>
  <si>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</si>
  <si>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</si>
  <si>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</si>
  <si>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</si>
  <si>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</si>
  <si>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</si>
  <si>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</si>
  <si>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</si>
  <si>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</si>
  <si>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</si>
  <si>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</si>
  <si>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</si>
  <si>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</si>
  <si>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</si>
  <si>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</si>
  <si>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</si>
  <si>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</si>
  <si>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</si>
  <si>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</si>
  <si>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</si>
  <si>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</si>
  <si>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</si>
  <si>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</si>
  <si>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</si>
  <si>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</si>
  <si>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</si>
  <si>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</si>
  <si>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</si>
  <si>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</si>
  <si>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</si>
  <si>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</si>
  <si>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</si>
  <si>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</si>
  <si>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</si>
  <si>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</si>
  <si>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</si>
  <si>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</si>
  <si>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</si>
  <si>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</si>
  <si>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</si>
  <si>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</si>
  <si>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</si>
  <si>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</si>
  <si>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</si>
  <si>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</si>
  <si>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</si>
  <si>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</si>
  <si>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</si>
  <si>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</si>
  <si>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</si>
  <si>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</si>
  <si>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</si>
  <si>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</si>
  <si>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</si>
  <si>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</si>
  <si>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</si>
  <si>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</si>
  <si>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</si>
  <si>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</si>
  <si>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</si>
  <si>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</si>
  <si>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</si>
  <si>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</si>
  <si>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</si>
  <si>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</si>
  <si>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</si>
  <si>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</si>
  <si>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</si>
  <si>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</si>
  <si>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</si>
  <si>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</si>
  <si>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</si>
  <si>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</si>
  <si>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</si>
  <si>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</si>
  <si>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</si>
  <si>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</si>
  <si>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</si>
  <si>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</si>
  <si>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</si>
  <si>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</si>
  <si>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</si>
  <si>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</si>
  <si>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</si>
  <si>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</si>
  <si>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</si>
  <si>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</si>
  <si>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</si>
  <si>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</si>
  <si>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</si>
  <si>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</si>
  <si>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</si>
  <si>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</si>
  <si>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</si>
  <si>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</si>
  <si>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</si>
  <si>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</si>
  <si>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</si>
  <si>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</si>
  <si>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</si>
  <si>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</si>
  <si>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</si>
  <si>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</si>
  <si>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</si>
  <si>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</si>
  <si>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</si>
  <si>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</si>
  <si>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</si>
  <si>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</si>
  <si>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</si>
  <si>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</si>
  <si>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</si>
  <si>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</si>
  <si>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</si>
  <si>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</si>
  <si>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</si>
  <si>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</si>
  <si>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</si>
  <si>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</si>
  <si>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</si>
  <si>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</si>
  <si>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</si>
  <si>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</si>
  <si>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</si>
  <si>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</si>
  <si>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</si>
  <si>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</si>
  <si>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</si>
  <si>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</si>
  <si>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</si>
  <si>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</si>
  <si>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</si>
  <si>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</si>
  <si>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</si>
  <si>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</si>
  <si>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</si>
  <si>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</si>
  <si>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</si>
  <si>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</si>
  <si>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</si>
  <si>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</si>
  <si>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</si>
  <si>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</si>
  <si>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</si>
  <si>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</si>
  <si>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</si>
  <si>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</si>
  <si>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</si>
  <si>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</si>
  <si>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</si>
  <si>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</si>
  <si>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</si>
  <si>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</si>
  <si>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</si>
  <si>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</si>
  <si>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</si>
  <si>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</si>
  <si>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</si>
  <si>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</si>
  <si>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</si>
  <si>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</si>
  <si>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</si>
  <si>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</si>
  <si>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</si>
  <si>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</si>
  <si>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</si>
  <si>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</si>
  <si>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</si>
  <si>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</si>
  <si>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</si>
  <si>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</si>
  <si>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</si>
  <si>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</si>
  <si>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</si>
  <si>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</si>
  <si>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</si>
  <si>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</si>
  <si>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</si>
  <si>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</si>
  <si>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</si>
  <si>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</si>
  <si>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</si>
  <si>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</si>
  <si>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</si>
  <si>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</si>
  <si>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</si>
  <si>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</si>
  <si>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</si>
  <si>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</si>
  <si>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</si>
  <si>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</si>
  <si>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</si>
  <si>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</si>
  <si>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</si>
  <si>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</si>
  <si>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</si>
  <si>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</si>
  <si>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</si>
  <si>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</si>
  <si>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</si>
  <si>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</si>
  <si>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</si>
  <si>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</si>
  <si>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</si>
  <si>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</si>
  <si>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</si>
  <si>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</si>
  <si>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</si>
  <si>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</si>
  <si>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</si>
  <si>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</si>
  <si>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</si>
  <si>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</si>
  <si>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</si>
  <si>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</si>
  <si>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</si>
  <si>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</si>
  <si>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</si>
  <si>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</si>
  <si>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</si>
  <si>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</si>
  <si>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</si>
  <si>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</si>
  <si>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</si>
  <si>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</si>
  <si>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</si>
  <si>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</si>
  <si>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</si>
  <si>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</si>
  <si>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</si>
  <si>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</si>
  <si>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</si>
  <si>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</si>
  <si>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</si>
  <si>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</si>
  <si>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</si>
  <si>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</si>
  <si>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</si>
  <si>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</si>
  <si>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</si>
  <si>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</si>
  <si>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</si>
  <si>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</si>
  <si>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</si>
  <si>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</si>
  <si>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</si>
  <si>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</si>
  <si>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</si>
  <si>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</si>
  <si>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</si>
  <si>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</si>
  <si>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</si>
  <si>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</si>
  <si>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</si>
  <si>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</si>
  <si>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</si>
  <si>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</si>
  <si>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</si>
  <si>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</si>
  <si>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</si>
  <si>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</si>
  <si>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</si>
  <si>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</si>
  <si>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</si>
  <si>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</si>
  <si>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</si>
  <si>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</si>
  <si>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</si>
  <si>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</si>
  <si>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</si>
  <si>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</si>
  <si>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</si>
  <si>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</si>
  <si>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</si>
  <si>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</si>
  <si>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</si>
  <si>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</si>
  <si>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</si>
  <si>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</si>
  <si>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</si>
  <si>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</si>
  <si>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</si>
  <si>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</si>
  <si>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</si>
  <si>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</si>
  <si>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</si>
  <si>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</si>
  <si>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</si>
  <si>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</si>
  <si>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</si>
  <si>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</si>
  <si>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</si>
  <si>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</si>
  <si>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</si>
  <si>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</si>
  <si>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</si>
  <si>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</si>
  <si>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</si>
  <si>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</si>
  <si>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</si>
  <si>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</si>
  <si>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</si>
  <si>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</si>
  <si>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</si>
  <si>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</si>
  <si>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</si>
  <si>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</si>
  <si>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</si>
  <si>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</si>
  <si>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</si>
  <si>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</si>
  <si>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</si>
  <si>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</si>
  <si>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</si>
  <si>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</si>
  <si>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</si>
  <si>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</si>
  <si>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</si>
  <si>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</si>
  <si>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</si>
  <si>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</si>
  <si>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</si>
  <si>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</si>
  <si>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</si>
  <si>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</si>
  <si>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</si>
  <si>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</si>
  <si>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</si>
  <si>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</si>
  <si>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</si>
  <si>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</si>
  <si>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</si>
  <si>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</si>
  <si>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</si>
  <si>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</si>
  <si>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</si>
  <si>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</si>
  <si>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</si>
  <si>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</si>
  <si>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</si>
  <si>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</si>
  <si>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</si>
  <si>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</si>
  <si>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</si>
  <si>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</si>
  <si>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</si>
  <si>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</si>
  <si>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</si>
  <si>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</si>
  <si>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</si>
  <si>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</si>
  <si>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</si>
  <si>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</si>
  <si>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</si>
  <si>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</si>
  <si>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</si>
  <si>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</si>
  <si>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</si>
  <si>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</si>
  <si>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</si>
  <si>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</si>
  <si>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</si>
  <si>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</si>
  <si>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</si>
  <si>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</si>
  <si>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</si>
  <si>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</si>
  <si>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</si>
  <si>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</si>
  <si>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</si>
  <si>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</si>
  <si>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</si>
  <si>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</si>
  <si>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</si>
  <si>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</si>
  <si>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</si>
  <si>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</si>
  <si>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</si>
  <si>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</si>
  <si>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</si>
  <si>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</si>
  <si>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</si>
  <si>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</si>
  <si>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</si>
  <si>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</si>
  <si>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</si>
  <si>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</si>
  <si>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</si>
  <si>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</si>
  <si>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</si>
  <si>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</si>
  <si>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</si>
  <si>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</si>
  <si>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</si>
  <si>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</si>
  <si>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</si>
  <si>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</si>
  <si>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</si>
  <si>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</si>
  <si>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</si>
  <si>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</si>
  <si>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</si>
  <si>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</si>
  <si>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</si>
  <si>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</si>
  <si>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</si>
  <si>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</si>
  <si>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</si>
  <si>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</si>
  <si>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</si>
  <si>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</si>
  <si>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</si>
  <si>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</si>
  <si>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</si>
  <si>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</si>
  <si>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</si>
  <si>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</si>
  <si>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</si>
  <si>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</si>
  <si>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</si>
  <si>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</si>
  <si>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</si>
  <si>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</si>
  <si>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</si>
  <si>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</si>
  <si>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</si>
  <si>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</si>
  <si>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</si>
  <si>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</si>
  <si>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</si>
  <si>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</si>
  <si>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</si>
  <si>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</si>
  <si>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</si>
  <si>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</si>
  <si>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</si>
  <si>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</si>
  <si>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</si>
  <si>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</si>
  <si>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</si>
  <si>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</si>
  <si>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</si>
  <si>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</si>
  <si>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</si>
  <si>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</si>
  <si>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</si>
  <si>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</si>
  <si>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</si>
  <si>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</si>
  <si>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</si>
  <si>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</si>
  <si>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</si>
  <si>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</si>
  <si>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</si>
  <si>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</si>
  <si>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</si>
  <si>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</si>
  <si>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</si>
  <si>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</si>
  <si>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</si>
  <si>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</si>
  <si>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</si>
  <si>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</si>
  <si>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</si>
  <si>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</si>
  <si>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</si>
  <si>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</si>
  <si>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</si>
  <si>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</si>
  <si>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</si>
  <si>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</si>
  <si>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</si>
  <si>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</si>
  <si>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</si>
  <si>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</si>
  <si>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</si>
  <si>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</si>
  <si>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</si>
  <si>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</si>
  <si>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</si>
  <si>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</si>
  <si>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</si>
  <si>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</si>
  <si>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</si>
  <si>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</si>
  <si>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</si>
  <si>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</si>
  <si>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</si>
  <si>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</si>
  <si>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</si>
  <si>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</si>
  <si>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</si>
  <si>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</si>
  <si>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</si>
  <si>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</si>
  <si>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</si>
  <si>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</si>
  <si>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</si>
  <si>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</si>
  <si>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</si>
  <si>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</si>
  <si>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</si>
  <si>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</si>
  <si>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</si>
  <si>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</si>
  <si>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</si>
  <si>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</si>
  <si>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</si>
  <si>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</si>
  <si>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</si>
  <si>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</si>
  <si>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</si>
  <si>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</si>
  <si>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</si>
  <si>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</si>
  <si>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</si>
  <si>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</si>
  <si>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</si>
  <si>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</si>
  <si>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</si>
  <si>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</si>
  <si>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</si>
  <si>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</si>
  <si>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</si>
  <si>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</si>
  <si>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</si>
  <si>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</si>
  <si>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</si>
  <si>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</si>
  <si>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</si>
  <si>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</si>
  <si>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</si>
  <si>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</si>
  <si>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</si>
  <si>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</si>
  <si>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</si>
  <si>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</si>
  <si>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</si>
  <si>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</si>
  <si>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</si>
  <si>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</si>
  <si>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</si>
  <si>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</si>
  <si>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</si>
  <si>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</si>
  <si>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</si>
  <si>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</si>
  <si>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</si>
  <si>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</si>
  <si>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</si>
  <si>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</si>
  <si>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</si>
  <si>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</si>
  <si>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</si>
  <si>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</si>
  <si>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</si>
  <si>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</si>
  <si>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</si>
  <si>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</si>
  <si>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</si>
  <si>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</si>
  <si>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</si>
  <si>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</si>
  <si>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</si>
  <si>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</si>
  <si>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</si>
  <si>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</si>
  <si>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</si>
  <si>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</si>
  <si>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</si>
  <si>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</si>
  <si>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</si>
  <si>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</si>
  <si>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</si>
  <si>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</si>
  <si>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</si>
  <si>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</si>
  <si>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</si>
  <si>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</si>
  <si>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</si>
  <si>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</si>
  <si>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</si>
  <si>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</si>
  <si>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</si>
  <si>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</si>
  <si>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</si>
  <si>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</si>
  <si>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</si>
  <si>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</si>
  <si>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</si>
  <si>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</si>
  <si>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</si>
  <si>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</si>
  <si>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</si>
  <si>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</si>
  <si>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</si>
  <si>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</si>
  <si>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</si>
  <si>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</si>
  <si>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</si>
  <si>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</si>
  <si>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</si>
  <si>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</si>
  <si>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</si>
  <si>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</si>
  <si>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</si>
  <si>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</si>
  <si>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</si>
  <si>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</si>
  <si>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</si>
  <si>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</si>
  <si>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</si>
  <si>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</si>
  <si>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</si>
  <si>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</si>
  <si>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</si>
  <si>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</si>
  <si>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</si>
  <si>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</si>
  <si>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</si>
  <si>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</si>
  <si>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</si>
  <si>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</si>
  <si>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</si>
  <si>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</si>
  <si>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</si>
  <si>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</si>
  <si>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</si>
  <si>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</si>
  <si>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</si>
  <si>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</si>
  <si>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</si>
  <si>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</si>
  <si>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</si>
  <si>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</si>
  <si>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</si>
  <si>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</si>
  <si>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</si>
  <si>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</si>
  <si>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</si>
  <si>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</si>
  <si>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</si>
  <si>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</si>
  <si>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</si>
  <si>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</si>
  <si>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</si>
  <si>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</si>
  <si>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</si>
  <si>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</si>
  <si>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</si>
  <si>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</si>
  <si>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</si>
  <si>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</si>
  <si>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</si>
  <si>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</si>
  <si>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</si>
  <si>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</si>
  <si>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</si>
  <si>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</si>
  <si>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</si>
  <si>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</si>
  <si>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</si>
  <si>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</si>
  <si>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</si>
  <si>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</si>
  <si>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</si>
  <si>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</si>
  <si>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</si>
  <si>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</si>
  <si>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</si>
  <si>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</si>
  <si>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</si>
  <si>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</si>
  <si>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</si>
  <si>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</si>
  <si>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</si>
  <si>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</si>
  <si>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</si>
  <si>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</si>
  <si>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</si>
  <si>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</si>
  <si>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</si>
  <si>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</si>
  <si>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</si>
  <si>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</si>
  <si>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</si>
  <si>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</si>
  <si>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</si>
  <si>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</si>
  <si>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</si>
  <si>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</si>
  <si>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</si>
  <si>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</si>
  <si>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</si>
  <si>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</si>
  <si>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</si>
  <si>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</si>
  <si>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</si>
  <si>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</si>
  <si>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</si>
  <si>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</si>
  <si>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</si>
  <si>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</si>
  <si>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</si>
  <si>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</si>
  <si>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</si>
  <si>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</si>
  <si>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</si>
  <si>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</si>
  <si>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</si>
  <si>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</si>
  <si>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</si>
  <si>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</si>
  <si>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</si>
  <si>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</si>
  <si>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</si>
  <si>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</si>
  <si>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</si>
  <si>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</si>
  <si>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</si>
  <si>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</si>
  <si>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</si>
  <si>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</si>
  <si>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</si>
  <si>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</si>
  <si>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</si>
  <si>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</si>
  <si>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</si>
  <si>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</si>
  <si>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</si>
  <si>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</si>
  <si>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</si>
  <si>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</si>
  <si>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</si>
  <si>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</si>
  <si>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</si>
  <si>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</si>
  <si>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</si>
  <si>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</si>
  <si>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</si>
  <si>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</si>
  <si>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</si>
  <si>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</si>
  <si>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</si>
  <si>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</si>
  <si>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</si>
  <si>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</si>
  <si>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</si>
  <si>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</si>
  <si>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</si>
  <si>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</si>
  <si>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</si>
  <si>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</si>
  <si>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</si>
  <si>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</si>
  <si>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</si>
  <si>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</si>
  <si>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</si>
  <si>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</si>
  <si>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</si>
  <si>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</si>
  <si>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</si>
  <si>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</si>
  <si>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</si>
  <si>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</si>
  <si>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</si>
  <si>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</si>
  <si>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</si>
  <si>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</si>
  <si>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</si>
  <si>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</si>
  <si>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</si>
  <si>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</si>
  <si>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</si>
  <si>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</si>
  <si>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</si>
  <si>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</si>
  <si>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</si>
  <si>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</si>
  <si>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</si>
  <si>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</si>
  <si>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</si>
  <si>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</si>
  <si>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</si>
  <si>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</si>
  <si>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</si>
  <si>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</si>
  <si>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</si>
  <si>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</si>
  <si>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</si>
  <si>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</si>
  <si>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</si>
  <si>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</si>
  <si>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</si>
  <si>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</si>
  <si>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</si>
  <si>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</si>
  <si>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</si>
  <si>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</si>
  <si>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</si>
  <si>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</si>
  <si>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</si>
  <si>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</si>
  <si>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</si>
  <si>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</si>
  <si>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</si>
  <si>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</si>
  <si>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</si>
  <si>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</si>
  <si>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</si>
  <si>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</si>
  <si>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</si>
  <si>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</si>
  <si>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</si>
  <si>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</si>
  <si>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</si>
  <si>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</si>
  <si>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</si>
  <si>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</si>
  <si>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</si>
  <si>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</si>
  <si>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</si>
  <si>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</si>
  <si>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</si>
  <si>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</si>
  <si>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</si>
  <si>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</si>
  <si>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</si>
  <si>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</si>
  <si>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</si>
  <si>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</si>
  <si>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</si>
  <si>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</si>
  <si>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</si>
  <si>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</si>
  <si>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</si>
  <si>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</si>
  <si>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</si>
  <si>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</si>
  <si>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</si>
  <si>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</si>
  <si>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</si>
  <si>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</si>
  <si>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</si>
  <si>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</si>
  <si>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</si>
  <si>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</si>
  <si>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</si>
  <si>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</si>
  <si>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</si>
  <si>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</si>
  <si>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</si>
  <si>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</si>
  <si>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</si>
  <si>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</si>
  <si>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</si>
  <si>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</si>
  <si>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</si>
  <si>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</si>
  <si>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</si>
  <si>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</si>
  <si>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</si>
  <si>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</si>
  <si>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</si>
  <si>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</si>
  <si>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</si>
  <si>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</si>
  <si>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</si>
  <si>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</si>
  <si>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</si>
  <si>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</si>
  <si>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</si>
  <si>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</si>
  <si>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</si>
  <si>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</si>
  <si>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</si>
  <si>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</si>
  <si>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</si>
  <si>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</si>
  <si>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</si>
  <si>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</si>
  <si>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</si>
  <si>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</si>
  <si>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</si>
  <si>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</si>
  <si>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</si>
  <si>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</si>
  <si>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</si>
  <si>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</si>
  <si>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</si>
  <si>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</si>
  <si>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</si>
  <si>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</si>
  <si>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</si>
  <si>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</si>
  <si>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</si>
  <si>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</si>
  <si>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</si>
  <si>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</si>
  <si>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</si>
  <si>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</si>
  <si>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</si>
  <si>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</si>
  <si>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</si>
  <si>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</si>
  <si>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</si>
  <si>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</si>
  <si>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</si>
  <si>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</si>
  <si>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</si>
  <si>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</si>
  <si>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</si>
  <si>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</si>
  <si>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</si>
  <si>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</si>
  <si>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</si>
  <si>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</si>
  <si>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</si>
  <si>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</si>
  <si>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</si>
  <si>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</si>
  <si>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</si>
  <si>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</si>
  <si>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</si>
  <si>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</si>
  <si>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</si>
  <si>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</si>
  <si>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</si>
  <si>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</si>
  <si>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</si>
  <si>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</si>
  <si>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</si>
  <si>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</si>
  <si>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</si>
  <si>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</si>
  <si>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</si>
  <si>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</si>
  <si>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</si>
  <si>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</si>
  <si>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</si>
  <si>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</si>
  <si>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</si>
  <si>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</si>
  <si>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</si>
  <si>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</si>
  <si>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</si>
  <si>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</si>
  <si>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</si>
  <si>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</si>
  <si>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</si>
  <si>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</si>
  <si>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</si>
  <si>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</si>
  <si>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</si>
  <si>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</si>
  <si>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</si>
  <si>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</si>
  <si>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</si>
  <si>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</si>
  <si>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</si>
  <si>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</si>
  <si>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</si>
  <si>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</si>
  <si>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</si>
  <si>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</si>
  <si>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</si>
  <si>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</si>
  <si>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</si>
  <si>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</si>
  <si>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</si>
  <si>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</si>
  <si>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</si>
  <si>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</si>
  <si>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</si>
  <si>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</si>
  <si>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</si>
  <si>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</si>
  <si>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</si>
  <si>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</si>
  <si>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</si>
  <si>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</si>
  <si>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</si>
  <si>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</si>
  <si>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</si>
  <si>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</si>
  <si>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</si>
  <si>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</si>
  <si>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</si>
  <si>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</si>
  <si>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</si>
  <si>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</si>
  <si>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</si>
  <si>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</si>
  <si>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</si>
  <si>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</si>
  <si>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</si>
  <si>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</si>
  <si>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</si>
  <si>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</si>
  <si>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</si>
  <si>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</si>
  <si>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</si>
  <si>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</si>
  <si>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</si>
  <si>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</si>
  <si>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</si>
  <si>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</si>
  <si>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</si>
  <si>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</si>
  <si>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</si>
  <si>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</si>
  <si>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</si>
  <si>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</si>
  <si>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</si>
  <si>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</si>
  <si>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</si>
  <si>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</si>
  <si>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</si>
  <si>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</si>
  <si>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</si>
  <si>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</si>
  <si>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</si>
  <si>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</si>
  <si>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</si>
  <si>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</si>
  <si>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</si>
  <si>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</si>
  <si>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</si>
  <si>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</si>
  <si>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</si>
  <si>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</si>
  <si>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</si>
  <si>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</si>
  <si>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</si>
  <si>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</si>
  <si>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</si>
  <si>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</si>
  <si>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</si>
  <si>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</si>
  <si>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</si>
  <si>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</si>
  <si>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</si>
  <si>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</si>
  <si>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</si>
  <si>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</si>
  <si>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</si>
  <si>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</si>
  <si>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</si>
  <si>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</si>
  <si>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</si>
  <si>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</si>
  <si>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</si>
  <si>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</si>
  <si>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</si>
  <si>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</si>
  <si>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</si>
  <si>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</si>
  <si>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</si>
  <si>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</si>
  <si>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</si>
  <si>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</si>
  <si>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</si>
  <si>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</si>
  <si>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</si>
  <si>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</si>
  <si>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</si>
  <si>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</si>
  <si>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</si>
  <si>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</si>
  <si>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</si>
  <si>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</si>
  <si>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</si>
  <si>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</si>
  <si>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</si>
  <si>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</si>
  <si>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</si>
  <si>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</si>
  <si>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</si>
  <si>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</si>
  <si>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</si>
  <si>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</si>
  <si>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</si>
  <si>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</si>
  <si>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</si>
  <si>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</si>
  <si>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</si>
  <si>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</si>
  <si>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</si>
  <si>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</si>
  <si>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</si>
  <si>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</si>
  <si>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</si>
  <si>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</si>
  <si>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</si>
  <si>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</si>
  <si>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</si>
  <si>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</si>
  <si>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</si>
  <si>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</si>
  <si>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</si>
  <si>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</si>
  <si>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</si>
  <si>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</si>
  <si>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</si>
  <si>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</si>
  <si>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</si>
  <si>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</si>
  <si>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</si>
  <si>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</si>
  <si>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</si>
  <si>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</si>
  <si>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</si>
  <si>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</si>
  <si>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</si>
  <si>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</si>
  <si>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</si>
  <si>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</si>
  <si>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</si>
  <si>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</si>
  <si>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</si>
  <si>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</si>
  <si>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</si>
  <si>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</si>
  <si>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</si>
  <si>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</si>
  <si>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</si>
  <si>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</si>
  <si>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</si>
  <si>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</si>
  <si>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</si>
  <si>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</si>
  <si>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</si>
  <si>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</si>
  <si>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</si>
  <si>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</si>
  <si>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</si>
  <si>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</si>
  <si>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</si>
  <si>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</si>
  <si>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</si>
  <si>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</si>
  <si>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</si>
  <si>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</si>
  <si>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</si>
  <si>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</si>
  <si>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</si>
  <si>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</si>
  <si>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</si>
  <si>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</si>
  <si>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</si>
  <si>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</si>
  <si>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</si>
  <si>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</si>
  <si>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</si>
  <si>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</si>
  <si>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</si>
  <si>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</si>
  <si>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</si>
  <si>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</si>
  <si>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</si>
  <si>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</si>
  <si>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</si>
  <si>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</si>
  <si>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</si>
  <si>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</si>
  <si>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</si>
  <si>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</si>
  <si>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</si>
  <si>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</si>
  <si>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</si>
  <si>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</si>
  <si>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</si>
  <si>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</si>
  <si>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</si>
  <si>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</si>
  <si>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</si>
  <si>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</si>
  <si>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</si>
  <si>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</si>
  <si>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</si>
  <si>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</si>
  <si>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</si>
  <si>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</si>
  <si>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</si>
  <si>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</si>
  <si>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</si>
  <si>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</si>
  <si>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</si>
  <si>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</si>
  <si>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</si>
  <si>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</si>
  <si>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</si>
  <si>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</si>
  <si>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</si>
  <si>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</si>
  <si>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</si>
  <si>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</si>
  <si>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</si>
  <si>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</si>
  <si>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</si>
  <si>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</si>
  <si>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</si>
  <si>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</si>
  <si>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</si>
  <si>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</si>
  <si>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</si>
  <si>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</si>
  <si>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</si>
  <si>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</si>
  <si>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</si>
  <si>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</si>
  <si>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</si>
  <si>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</si>
  <si>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</si>
  <si>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</si>
  <si>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</si>
  <si>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</si>
  <si>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</si>
  <si>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</si>
  <si>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</si>
  <si>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</si>
  <si>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</si>
  <si>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</si>
  <si>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</si>
  <si>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</si>
  <si>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</si>
  <si>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</si>
  <si>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</si>
  <si>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</si>
  <si>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</si>
  <si>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</si>
  <si>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</si>
  <si>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</si>
  <si>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</si>
  <si>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</si>
  <si>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</si>
  <si>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</si>
  <si>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</si>
  <si>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</si>
  <si>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</si>
  <si>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</si>
  <si>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</si>
  <si>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</si>
  <si>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</si>
  <si>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</si>
  <si>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</si>
  <si>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</si>
  <si>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</si>
  <si>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</si>
  <si>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</si>
  <si>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</si>
  <si>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</si>
  <si>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</si>
  <si>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</si>
  <si>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</si>
  <si>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</si>
  <si>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</si>
  <si>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</si>
  <si>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</si>
  <si>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</si>
  <si>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</si>
  <si>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</si>
  <si>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</si>
  <si>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</si>
  <si>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</si>
  <si>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</si>
  <si>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</si>
  <si>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</si>
  <si>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</si>
  <si>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</si>
  <si>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</si>
  <si>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</si>
  <si>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</si>
  <si>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</si>
  <si>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</si>
  <si>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</si>
  <si>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</si>
  <si>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</si>
  <si>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</si>
  <si>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</si>
  <si>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</si>
  <si>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</si>
  <si>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</si>
  <si>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</si>
  <si>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</si>
  <si>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</si>
  <si>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</si>
  <si>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</si>
  <si>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</si>
  <si>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</si>
  <si>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</si>
  <si>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</si>
  <si>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</si>
  <si>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</si>
  <si>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</si>
  <si>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</si>
  <si>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</si>
  <si>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</si>
  <si>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</si>
  <si>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</si>
  <si>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</si>
  <si>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</si>
  <si>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</si>
  <si>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</si>
  <si>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</si>
  <si>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</si>
  <si>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</si>
  <si>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</si>
  <si>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</si>
  <si>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</si>
  <si>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</si>
  <si>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</si>
  <si>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</si>
  <si>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</si>
  <si>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</si>
  <si>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</si>
  <si>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</si>
  <si>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</si>
  <si>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</si>
  <si>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</si>
  <si>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</si>
  <si>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</si>
  <si>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</si>
  <si>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</si>
  <si>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</si>
  <si>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</si>
  <si>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</si>
  <si>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</si>
  <si>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</si>
  <si>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</si>
  <si>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</si>
  <si>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</si>
  <si>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</si>
  <si>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</si>
  <si>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</si>
  <si>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</si>
  <si>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</si>
  <si>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</si>
  <si>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</si>
  <si>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</si>
  <si>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</si>
  <si>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</si>
  <si>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</si>
  <si>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</si>
  <si>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</si>
  <si>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</si>
  <si>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</si>
  <si>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</si>
  <si>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</si>
  <si>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</si>
  <si>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</si>
  <si>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</si>
  <si>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</si>
  <si>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</si>
  <si>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</si>
  <si>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</si>
  <si>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</si>
  <si>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</si>
  <si>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</si>
  <si>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</si>
  <si>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</si>
  <si>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</si>
  <si>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</si>
  <si>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</si>
  <si>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</si>
  <si>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</si>
  <si>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</si>
  <si>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</si>
  <si>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</si>
  <si>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</si>
  <si>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</si>
  <si>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</si>
  <si>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</si>
  <si>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</si>
  <si>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</si>
  <si>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</si>
  <si>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</si>
  <si>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</si>
  <si>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</si>
  <si>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</si>
  <si>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</si>
  <si>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</si>
  <si>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</si>
  <si>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</si>
  <si>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</si>
  <si>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</si>
  <si>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</si>
  <si>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</si>
  <si>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</si>
  <si>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</si>
  <si>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</si>
  <si>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</si>
  <si>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</si>
  <si>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</si>
  <si>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</si>
  <si>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</si>
  <si>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</si>
  <si>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</si>
  <si>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</si>
  <si>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</si>
  <si>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</si>
  <si>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</si>
  <si>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</si>
  <si>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</si>
  <si>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</si>
  <si>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</si>
  <si>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</si>
  <si>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</si>
  <si>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</si>
  <si>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</si>
  <si>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</si>
  <si>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</si>
  <si>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</si>
  <si>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</si>
  <si>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</si>
  <si>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</si>
  <si>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</si>
  <si>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</si>
  <si>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</si>
  <si>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</si>
  <si>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</si>
  <si>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</si>
  <si>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</si>
  <si>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</si>
  <si>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</si>
  <si>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</si>
  <si>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</si>
  <si>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</si>
  <si>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</si>
  <si>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</si>
  <si>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</si>
  <si>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</si>
  <si>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</si>
  <si>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</si>
  <si>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</si>
  <si>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</si>
  <si>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</si>
  <si>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</si>
  <si>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</si>
  <si>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</si>
  <si>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</si>
  <si>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</si>
  <si>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</si>
  <si>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</si>
  <si>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</si>
  <si>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</si>
  <si>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</si>
  <si>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</si>
  <si>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</si>
  <si>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</si>
  <si>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</si>
  <si>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</si>
  <si>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</si>
  <si>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</si>
  <si>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</si>
  <si>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</si>
  <si>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</si>
  <si>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</si>
  <si>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</si>
  <si>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</si>
  <si>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</si>
  <si>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</si>
  <si>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</si>
  <si>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</si>
  <si>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</si>
  <si>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</si>
  <si>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</si>
  <si>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</si>
  <si>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</si>
  <si>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</si>
  <si>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</si>
  <si>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</si>
  <si>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</si>
  <si>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</si>
  <si>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</si>
  <si>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</si>
  <si>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</si>
  <si>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</si>
  <si>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</si>
  <si>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</si>
  <si>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</si>
  <si>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</si>
  <si>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</si>
  <si>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</si>
  <si>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</si>
  <si>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</si>
  <si>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</si>
  <si>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</si>
  <si>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</si>
  <si>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</si>
  <si>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</si>
  <si>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</si>
  <si>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</si>
  <si>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</si>
  <si>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</si>
  <si>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</si>
  <si>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</si>
  <si>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</si>
  <si>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</si>
  <si>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</si>
  <si>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</si>
  <si>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</si>
  <si>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</si>
  <si>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</si>
  <si>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</si>
  <si>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</si>
  <si>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</si>
  <si>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</si>
  <si>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</si>
  <si>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</si>
  <si>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</si>
  <si>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</si>
  <si>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</si>
  <si>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</si>
  <si>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</si>
  <si>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</si>
  <si>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</si>
  <si>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</si>
  <si>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</si>
  <si>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</si>
  <si>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</si>
  <si>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</si>
  <si>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</si>
  <si>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</si>
  <si>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</si>
  <si>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</si>
  <si>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</si>
  <si>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</si>
  <si>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</si>
  <si>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</si>
  <si>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</si>
  <si>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</si>
  <si>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</si>
  <si>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</si>
  <si>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</si>
  <si>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</si>
  <si>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</si>
  <si>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</si>
  <si>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</si>
  <si>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</si>
  <si>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</si>
  <si>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</si>
  <si>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</si>
  <si>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</si>
  <si>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</si>
  <si>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</si>
  <si>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</si>
  <si>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</si>
  <si>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</si>
  <si>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</si>
  <si>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</si>
  <si>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</si>
  <si>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</si>
  <si>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</si>
  <si>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</si>
  <si>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</si>
  <si>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</si>
  <si>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</si>
  <si>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</si>
  <si>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</si>
  <si>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</si>
  <si>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</si>
  <si>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</si>
  <si>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</si>
  <si>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</si>
  <si>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</si>
  <si>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</si>
  <si>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</si>
  <si>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</si>
  <si>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</si>
  <si>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</si>
  <si>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</si>
  <si>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</si>
  <si>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</si>
  <si>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</si>
  <si>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</si>
  <si>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</si>
  <si>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</si>
  <si>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</si>
  <si>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</si>
  <si>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</si>
  <si>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</si>
  <si>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</si>
  <si>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</si>
  <si>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</si>
  <si>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</si>
  <si>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</si>
  <si>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</si>
  <si>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</si>
  <si>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</si>
  <si>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</si>
  <si>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</si>
  <si>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</si>
  <si>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</si>
  <si>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</si>
  <si>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</si>
  <si>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</si>
  <si>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</si>
  <si>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</si>
  <si>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</si>
  <si>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</si>
  <si>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</si>
  <si>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</si>
  <si>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</si>
  <si>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</si>
  <si>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</si>
  <si>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</si>
  <si>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</si>
  <si>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</si>
  <si>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</si>
  <si>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</si>
  <si>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</si>
  <si>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</si>
  <si>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</si>
  <si>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</si>
  <si>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</si>
  <si>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</si>
  <si>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</si>
  <si>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</si>
  <si>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</si>
  <si>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</si>
  <si>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</si>
  <si>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</si>
  <si>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</si>
  <si>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</si>
  <si>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</si>
  <si>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</si>
  <si>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</si>
  <si>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</si>
  <si>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</si>
  <si>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</si>
  <si>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</si>
  <si>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</si>
  <si>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</si>
  <si>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</si>
  <si>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</si>
  <si>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</si>
  <si>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</si>
  <si>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</si>
  <si>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</si>
  <si>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</si>
  <si>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</si>
  <si>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</si>
  <si>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</si>
  <si>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</si>
  <si>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</si>
  <si>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</si>
  <si>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</si>
  <si>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</si>
  <si>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</si>
  <si>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</si>
  <si>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</si>
  <si>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</si>
  <si>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</si>
  <si>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</si>
  <si>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</si>
  <si>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</si>
  <si>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</si>
  <si>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</si>
  <si>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</si>
  <si>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</si>
  <si>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</si>
  <si>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</si>
  <si>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</si>
  <si>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</si>
  <si>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</si>
  <si>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</si>
  <si>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</si>
  <si>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</si>
  <si>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</si>
  <si>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</si>
  <si>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</si>
  <si>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</si>
  <si>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</si>
  <si>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</si>
  <si>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</si>
  <si>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</si>
  <si>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</si>
  <si>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</si>
  <si>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</si>
  <si>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</si>
  <si>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</si>
  <si>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</si>
  <si>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</si>
  <si>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</si>
  <si>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</si>
  <si>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</si>
  <si>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</si>
  <si>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</si>
  <si>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</si>
  <si>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</si>
  <si>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</si>
  <si>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</si>
  <si>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</si>
  <si>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</si>
  <si>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</si>
  <si>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</si>
  <si>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</si>
  <si>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</si>
  <si>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</si>
  <si>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</si>
  <si>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</si>
  <si>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</si>
  <si>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</si>
  <si>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</si>
  <si>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</si>
  <si>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</si>
  <si>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</si>
  <si>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</si>
  <si>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</si>
  <si>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</si>
  <si>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</si>
  <si>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</si>
  <si>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</si>
  <si>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</si>
  <si>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</si>
  <si>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</si>
  <si>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</si>
  <si>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</si>
  <si>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</si>
  <si>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</si>
  <si>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</si>
  <si>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</si>
  <si>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</si>
  <si>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</si>
  <si>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</si>
  <si>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</si>
  <si>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</si>
  <si>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</si>
  <si>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</si>
  <si>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</si>
  <si>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</si>
  <si>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</si>
  <si>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</si>
  <si>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</si>
  <si>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</si>
  <si>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</si>
  <si>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</si>
  <si>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</si>
  <si>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</si>
  <si>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</si>
  <si>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</si>
  <si>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</si>
  <si>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</si>
  <si>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</si>
  <si>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</si>
  <si>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</si>
  <si>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</si>
  <si>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</si>
  <si>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</si>
  <si>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</si>
  <si>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</si>
  <si>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</si>
  <si>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</si>
  <si>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</si>
  <si>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</si>
  <si>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</si>
  <si>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</si>
  <si>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</si>
  <si>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</si>
  <si>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</si>
  <si>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</si>
  <si>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</si>
  <si>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</si>
  <si>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</si>
  <si>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</si>
  <si>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</si>
  <si>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</si>
  <si>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</si>
  <si>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</si>
  <si>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</si>
  <si>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</si>
  <si>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</si>
  <si>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</si>
  <si>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</si>
  <si>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</si>
  <si>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</si>
  <si>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</si>
  <si>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</si>
  <si>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</si>
  <si>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</si>
  <si>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</si>
  <si>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</si>
  <si>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</si>
  <si>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</si>
  <si>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</si>
  <si>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</si>
  <si>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</si>
  <si>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</si>
  <si>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</si>
  <si>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</si>
  <si>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</si>
  <si>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</si>
  <si>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</si>
  <si>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</si>
  <si>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</si>
  <si>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</si>
  <si>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</si>
  <si>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</si>
  <si>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</si>
  <si>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</si>
  <si>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</si>
  <si>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</si>
  <si>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</si>
  <si>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</si>
  <si>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</si>
  <si>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</si>
  <si>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</si>
  <si>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</si>
  <si>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</si>
  <si>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</si>
  <si>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</si>
  <si>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</si>
  <si>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</si>
  <si>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</si>
  <si>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</si>
  <si>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</si>
  <si>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</si>
  <si>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</si>
  <si>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</si>
  <si>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</si>
  <si>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</si>
  <si>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</si>
  <si>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</si>
  <si>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</si>
  <si>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</si>
  <si>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</si>
  <si>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</si>
  <si>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</si>
  <si>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</si>
  <si>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</si>
  <si>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</si>
  <si>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</si>
  <si>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</si>
  <si>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</si>
  <si>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</si>
  <si>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</si>
  <si>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</si>
  <si>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</si>
  <si>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</si>
  <si>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</si>
  <si>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</si>
  <si>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</si>
  <si>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</si>
  <si>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</si>
  <si>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</si>
  <si>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</si>
  <si>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</si>
  <si>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</si>
  <si>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</si>
  <si>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</si>
  <si>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</si>
  <si>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</si>
  <si>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</si>
  <si>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</si>
  <si>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</si>
  <si>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</si>
  <si>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</si>
  <si>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</si>
  <si>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</si>
  <si>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</si>
  <si>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</si>
  <si>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</si>
  <si>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</si>
  <si>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</si>
  <si>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</si>
  <si>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</si>
  <si>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</si>
  <si>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</si>
  <si>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</si>
  <si>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</si>
  <si>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</si>
  <si>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</si>
  <si>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</si>
  <si>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</si>
  <si>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</si>
  <si>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</si>
  <si>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</si>
  <si>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</si>
  <si>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</si>
  <si>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</si>
  <si>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</si>
  <si>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</si>
  <si>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</si>
  <si>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</si>
  <si>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</si>
  <si>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</si>
  <si>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</si>
  <si>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</si>
  <si>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</si>
  <si>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</si>
  <si>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</si>
  <si>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</si>
  <si>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</si>
  <si>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</si>
  <si>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</si>
  <si>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</si>
  <si>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</si>
  <si>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</si>
  <si>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</si>
  <si>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</si>
  <si>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</si>
  <si>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</si>
  <si>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</si>
  <si>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</si>
  <si>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</si>
  <si>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</si>
  <si>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</si>
  <si>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</si>
  <si>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</si>
  <si>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</si>
  <si>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</si>
  <si>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</si>
  <si>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</si>
  <si>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</si>
  <si>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</si>
  <si>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</si>
  <si>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</si>
  <si>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</si>
  <si>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</si>
  <si>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</si>
  <si>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</si>
  <si>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</si>
  <si>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</si>
  <si>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</si>
  <si>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</si>
  <si>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</si>
  <si>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</si>
  <si>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</si>
  <si>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</si>
  <si>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</si>
  <si>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</si>
  <si>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</si>
  <si>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</si>
  <si>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</si>
  <si>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</si>
  <si>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</si>
  <si>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</si>
  <si>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</si>
  <si>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</si>
  <si>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</si>
  <si>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</si>
  <si>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</si>
  <si>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</si>
  <si>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</si>
  <si>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</si>
  <si>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</si>
  <si>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</si>
  <si>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</si>
  <si>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</si>
  <si>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</si>
  <si>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</si>
  <si>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</si>
  <si>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</si>
  <si>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</si>
  <si>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</si>
  <si>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</si>
  <si>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</si>
  <si>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</si>
  <si>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</si>
  <si>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</si>
  <si>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</si>
  <si>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</si>
  <si>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</si>
  <si>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</si>
  <si>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</si>
  <si>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</si>
  <si>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</si>
  <si>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</si>
  <si>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</si>
  <si>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</si>
  <si>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</si>
  <si>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</si>
  <si>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</si>
  <si>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</si>
  <si>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</si>
  <si>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</si>
  <si>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</si>
  <si>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</si>
  <si>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</si>
  <si>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</si>
  <si>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</si>
  <si>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</si>
  <si>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</si>
  <si>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</si>
  <si>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</si>
  <si>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</si>
  <si>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</si>
  <si>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</si>
  <si>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</si>
  <si>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</si>
  <si>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</si>
  <si>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</si>
  <si>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</si>
  <si>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</si>
  <si>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</si>
  <si>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</si>
  <si>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</si>
  <si>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</si>
  <si>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</si>
  <si>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</si>
  <si>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</si>
  <si>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</si>
  <si>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</si>
  <si>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</si>
  <si>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</si>
  <si>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</si>
  <si>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</si>
  <si>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</si>
  <si>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</si>
  <si>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</si>
  <si>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</si>
  <si>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</si>
  <si>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</si>
  <si>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</si>
  <si>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</si>
  <si>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</si>
  <si>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</si>
  <si>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</si>
  <si>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</si>
  <si>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</si>
  <si>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</si>
  <si>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</si>
  <si>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</si>
  <si>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</si>
  <si>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</si>
  <si>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</si>
  <si>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</si>
  <si>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</si>
  <si>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</si>
  <si>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</si>
  <si>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</si>
  <si>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</si>
  <si>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</si>
  <si>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</si>
  <si>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</si>
  <si>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</si>
  <si>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</si>
  <si>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</si>
  <si>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</si>
  <si>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</si>
  <si>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</si>
  <si>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</si>
  <si>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</si>
  <si>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</si>
  <si>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</si>
  <si>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</si>
  <si>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</si>
  <si>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</si>
  <si>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</si>
  <si>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</si>
  <si>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</si>
  <si>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</si>
  <si>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</si>
  <si>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</si>
  <si>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</si>
  <si>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</si>
  <si>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</si>
  <si>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</si>
  <si>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</si>
  <si>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</si>
  <si>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</si>
  <si>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</si>
  <si>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</si>
  <si>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</si>
  <si>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</si>
  <si>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</si>
  <si>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</si>
  <si>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</si>
  <si>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</si>
  <si>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</si>
  <si>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</si>
  <si>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</si>
  <si>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</si>
  <si>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</si>
  <si>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</si>
  <si>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</si>
  <si>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</si>
  <si>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</si>
  <si>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</si>
  <si>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</si>
  <si>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</si>
  <si>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</si>
  <si>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</si>
  <si>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</si>
  <si>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</si>
  <si>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</si>
  <si>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</si>
  <si>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</si>
  <si>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</si>
  <si>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</si>
  <si>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</si>
  <si>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</si>
  <si>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</si>
  <si>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</si>
  <si>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</si>
  <si>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</si>
  <si>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</si>
  <si>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</si>
  <si>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</si>
  <si>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</si>
  <si>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</si>
  <si>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</si>
  <si>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</si>
  <si>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</si>
  <si>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</si>
  <si>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</si>
  <si>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</si>
  <si>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</si>
  <si>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</si>
  <si>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</si>
  <si>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</si>
  <si>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</si>
  <si>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</si>
  <si>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</si>
  <si>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</si>
  <si>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</si>
  <si>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</si>
  <si>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</si>
  <si>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</si>
  <si>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</si>
  <si>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</si>
  <si>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</si>
  <si>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</si>
  <si>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</si>
  <si>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</si>
  <si>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</si>
  <si>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</si>
  <si>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</si>
  <si>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</si>
  <si>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</si>
  <si>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</si>
  <si>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</si>
  <si>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</si>
  <si>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</si>
  <si>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</si>
  <si>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</si>
  <si>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</si>
  <si>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</si>
  <si>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</si>
  <si>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</si>
  <si>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</si>
  <si>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</si>
  <si>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</si>
  <si>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</si>
  <si>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</si>
  <si>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</si>
  <si>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</si>
  <si>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</si>
  <si>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</si>
  <si>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</si>
  <si>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</si>
  <si>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</si>
  <si>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</si>
  <si>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</si>
  <si>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</si>
  <si>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</si>
  <si>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</si>
  <si>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</si>
  <si>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</si>
  <si>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</si>
  <si>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</si>
  <si>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</si>
  <si>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</si>
  <si>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</si>
  <si>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</si>
  <si>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</si>
  <si>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</si>
  <si>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</si>
  <si>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</si>
  <si>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</si>
  <si>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</si>
  <si>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</si>
  <si>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</si>
  <si>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</si>
  <si>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</si>
  <si>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</si>
  <si>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</si>
  <si>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</si>
  <si>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</si>
  <si>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</si>
  <si>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</si>
  <si>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</si>
  <si>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</si>
  <si>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</si>
  <si>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</si>
  <si>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</si>
  <si>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</si>
  <si>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</si>
  <si>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</si>
  <si>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</si>
  <si>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</si>
  <si>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</si>
  <si>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</si>
  <si>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</si>
  <si>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</si>
  <si>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</si>
  <si>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</si>
  <si>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</si>
  <si>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</si>
  <si>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</si>
  <si>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</si>
  <si>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</si>
  <si>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</si>
  <si>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</si>
  <si>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</si>
  <si>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</si>
  <si>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</si>
  <si>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</si>
  <si>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</si>
  <si>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</si>
  <si>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</si>
  <si>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</si>
  <si>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</si>
  <si>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</si>
  <si>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</si>
  <si>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</si>
  <si>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</si>
  <si>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</si>
  <si>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</si>
  <si>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</si>
  <si>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</si>
  <si>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</si>
  <si>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</si>
  <si>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</si>
  <si>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</si>
  <si>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</si>
  <si>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</si>
  <si>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</si>
  <si>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</si>
  <si>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</si>
  <si>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</si>
  <si>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</si>
  <si>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</si>
  <si>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</si>
  <si>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</si>
  <si>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</si>
  <si>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</si>
  <si>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</si>
  <si>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</si>
  <si>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</si>
  <si>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</si>
  <si>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</si>
  <si>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</si>
  <si>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</si>
  <si>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</si>
  <si>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</si>
  <si>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</si>
  <si>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</si>
  <si>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</si>
  <si>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</si>
  <si>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</si>
  <si>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</si>
  <si>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</si>
  <si>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</si>
  <si>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</si>
  <si>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</si>
  <si>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</si>
  <si>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</si>
  <si>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</si>
  <si>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</si>
  <si>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</si>
  <si>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</si>
  <si>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</si>
  <si>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</si>
  <si>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</si>
  <si>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</si>
  <si>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</si>
  <si>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</si>
  <si>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</si>
  <si>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</si>
  <si>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</si>
  <si>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</si>
  <si>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</si>
  <si>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</si>
  <si>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</si>
  <si>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</si>
  <si>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</si>
  <si>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</si>
  <si>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</si>
  <si>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</si>
  <si>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</si>
  <si>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</si>
  <si>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</si>
  <si>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</si>
  <si>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</si>
  <si>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</si>
  <si>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</si>
  <si>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</si>
  <si>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</si>
  <si>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</si>
  <si>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</si>
  <si>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</si>
  <si>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</si>
  <si>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</si>
  <si>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</si>
  <si>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</si>
  <si>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</si>
  <si>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</si>
  <si>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</si>
  <si>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</si>
  <si>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</si>
  <si>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</si>
  <si>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</si>
  <si>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</si>
  <si>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</si>
  <si>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</si>
  <si>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</si>
  <si>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</si>
  <si>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</si>
  <si>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</si>
  <si>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</si>
  <si>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</si>
  <si>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</si>
  <si>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</si>
  <si>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</si>
  <si>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</si>
  <si>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</si>
  <si>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</si>
  <si>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</si>
  <si>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</si>
  <si>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</si>
  <si>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</si>
  <si>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</si>
  <si>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</si>
  <si>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</si>
  <si>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</si>
  <si>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</si>
  <si>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</si>
  <si>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</si>
  <si>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</si>
  <si>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</si>
  <si>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</si>
  <si>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</si>
  <si>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</si>
  <si>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</si>
  <si>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</si>
  <si>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</si>
  <si>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</si>
  <si>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</si>
  <si>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</si>
  <si>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</si>
  <si>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</si>
  <si>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</si>
  <si>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</si>
  <si>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</si>
  <si>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</si>
  <si>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</si>
  <si>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</si>
  <si>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</si>
  <si>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</si>
  <si>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</si>
  <si>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</si>
  <si>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</si>
  <si>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</si>
  <si>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</si>
  <si>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</si>
  <si>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</si>
  <si>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</si>
  <si>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</si>
  <si>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</si>
  <si>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</si>
  <si>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</si>
  <si>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</si>
  <si>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</si>
  <si>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</si>
  <si>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</si>
  <si>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</si>
  <si>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</si>
  <si>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</si>
  <si>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</si>
  <si>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</si>
  <si>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</si>
  <si>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</si>
  <si>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</si>
  <si>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</si>
  <si>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</si>
  <si>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</si>
  <si>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</si>
  <si>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</si>
  <si>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</si>
  <si>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</si>
  <si>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</si>
  <si>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</si>
  <si>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</si>
  <si>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</si>
  <si>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</si>
  <si>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</si>
  <si>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</si>
  <si>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</si>
  <si>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</si>
  <si>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</si>
  <si>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</si>
  <si>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</si>
  <si>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</si>
  <si>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</si>
  <si>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</si>
  <si>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</si>
  <si>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</si>
  <si>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</si>
  <si>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</si>
  <si>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</si>
  <si>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</si>
  <si>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</si>
  <si>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</si>
  <si>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</si>
  <si>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</si>
  <si>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</si>
  <si>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</si>
  <si>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</si>
  <si>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</si>
  <si>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</si>
  <si>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</si>
  <si>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</si>
  <si>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</si>
  <si>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</si>
  <si>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</si>
  <si>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</si>
  <si>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</si>
  <si>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</si>
  <si>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</si>
  <si>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</si>
  <si>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</si>
  <si>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</si>
  <si>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</si>
  <si>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</si>
  <si>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</si>
  <si>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</si>
  <si>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</si>
  <si>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</si>
  <si>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</si>
  <si>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</si>
  <si>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</si>
  <si>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</si>
  <si>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</si>
  <si>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</si>
  <si>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</si>
  <si>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</si>
  <si>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</si>
  <si>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</si>
  <si>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</si>
  <si>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</si>
  <si>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</si>
  <si>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</si>
  <si>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</si>
  <si>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</si>
  <si>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</si>
  <si>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</si>
  <si>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</si>
  <si>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</si>
  <si>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</si>
  <si>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</si>
  <si>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</si>
  <si>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</si>
  <si>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</si>
  <si>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</si>
  <si>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</si>
  <si>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</si>
  <si>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</si>
  <si>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</si>
  <si>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</si>
  <si>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</si>
  <si>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</si>
  <si>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</si>
  <si>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</si>
  <si>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</si>
  <si>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</si>
  <si>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</si>
  <si>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</si>
  <si>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</si>
  <si>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</si>
  <si>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</si>
  <si>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</si>
  <si>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</si>
  <si>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</si>
  <si>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</si>
  <si>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</si>
  <si>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</si>
  <si>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</si>
  <si>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</si>
  <si>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</si>
  <si>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</si>
  <si>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</si>
  <si>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</si>
  <si>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</si>
  <si>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</si>
  <si>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</si>
  <si>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</si>
  <si>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</si>
  <si>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</si>
  <si>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</si>
  <si>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</si>
  <si>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</si>
  <si>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</si>
  <si>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</si>
  <si>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</si>
  <si>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</si>
  <si>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</si>
  <si>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</si>
  <si>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</si>
  <si>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</si>
  <si>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</si>
  <si>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</si>
  <si>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</si>
  <si>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</si>
  <si>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</si>
  <si>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</si>
  <si>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</si>
  <si>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</si>
  <si>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</si>
  <si>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</si>
  <si>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</si>
  <si>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</si>
  <si>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</si>
  <si>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</si>
  <si>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</si>
  <si>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</si>
  <si>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</si>
  <si>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</si>
  <si>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</si>
  <si>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</si>
  <si>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</si>
  <si>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</si>
  <si>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</si>
  <si>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</si>
  <si>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</si>
  <si>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</si>
  <si>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</si>
  <si>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</si>
  <si>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</si>
  <si>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</si>
  <si>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</si>
  <si>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</si>
  <si>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</si>
  <si>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</si>
  <si>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</si>
  <si>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</si>
  <si>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</si>
  <si>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</si>
  <si>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</si>
  <si>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</si>
  <si>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</si>
  <si>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</si>
  <si>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</si>
  <si>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</si>
  <si>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</si>
  <si>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</si>
  <si>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</si>
  <si>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</si>
  <si>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</si>
  <si>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</si>
  <si>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</si>
  <si>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</si>
  <si>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</si>
  <si>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</si>
  <si>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</si>
  <si>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</si>
  <si>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</si>
  <si>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</si>
  <si>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</si>
  <si>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</si>
  <si>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</si>
  <si>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</si>
  <si>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</si>
  <si>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</si>
  <si>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</si>
  <si>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</si>
  <si>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</si>
  <si>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</si>
  <si>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</si>
  <si>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</si>
  <si>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</si>
  <si>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</si>
  <si>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</si>
  <si>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</si>
  <si>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</si>
  <si>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</si>
  <si>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</si>
  <si>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</si>
  <si>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</si>
  <si>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</si>
  <si>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</si>
  <si>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</si>
  <si>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</si>
  <si>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</si>
  <si>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</si>
  <si>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</si>
  <si>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</si>
  <si>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</si>
  <si>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</si>
  <si>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</si>
  <si>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</si>
  <si>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</si>
  <si>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</si>
  <si>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</si>
  <si>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</si>
  <si>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</si>
  <si>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</si>
  <si>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</si>
  <si>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</si>
  <si>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</si>
  <si>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</si>
  <si>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</si>
  <si>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</si>
  <si>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</si>
  <si>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</si>
  <si>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</si>
  <si>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</si>
  <si>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</si>
  <si>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</si>
  <si>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</si>
  <si>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</si>
  <si>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</si>
  <si>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</si>
  <si>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</si>
  <si>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</si>
  <si>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</si>
  <si>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</si>
  <si>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</si>
  <si>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</si>
  <si>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</si>
  <si>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</si>
  <si>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</si>
  <si>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</si>
  <si>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</si>
  <si>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</si>
  <si>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</si>
  <si>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</si>
  <si>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</si>
  <si>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</si>
  <si>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</si>
  <si>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</si>
  <si>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</si>
  <si>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</si>
  <si>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</si>
  <si>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</si>
  <si>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</si>
  <si>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</si>
  <si>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</si>
  <si>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</si>
  <si>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</si>
  <si>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</si>
  <si>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</si>
  <si>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</si>
  <si>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</si>
  <si>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</si>
  <si>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</si>
  <si>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</si>
  <si>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</si>
  <si>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</si>
  <si>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</si>
  <si>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</si>
  <si>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</si>
  <si>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</si>
  <si>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</si>
  <si>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</si>
  <si>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</si>
  <si>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</si>
  <si>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</si>
  <si>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</si>
  <si>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</si>
  <si>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</si>
  <si>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</si>
  <si>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</si>
  <si>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</si>
  <si>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</si>
  <si>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</si>
  <si>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</si>
  <si>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</si>
  <si>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</si>
  <si>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</si>
  <si>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</si>
  <si>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</si>
  <si>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</si>
  <si>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</si>
  <si>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</si>
  <si>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</si>
  <si>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</si>
  <si>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</si>
  <si>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</si>
  <si>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</si>
  <si>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</si>
  <si>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</si>
  <si>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</si>
  <si>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</si>
  <si>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</si>
  <si>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</si>
  <si>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</si>
  <si>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</si>
  <si>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</si>
  <si>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</si>
  <si>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</si>
  <si>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</si>
  <si>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</si>
  <si>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</si>
  <si>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</si>
  <si>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</si>
  <si>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</si>
  <si>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</si>
  <si>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</si>
  <si>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</si>
  <si>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</si>
  <si>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</si>
  <si>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</si>
  <si>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</si>
  <si>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</si>
  <si>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</si>
  <si>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</si>
  <si>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</si>
  <si>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</si>
  <si>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</si>
  <si>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</si>
  <si>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</si>
  <si>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</si>
  <si>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</si>
  <si>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</si>
  <si>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</si>
  <si>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</si>
  <si>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</si>
  <si>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</si>
  <si>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</si>
  <si>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</si>
  <si>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</si>
  <si>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</si>
  <si>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</si>
  <si>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</si>
  <si>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</si>
  <si>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</si>
  <si>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</si>
  <si>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</si>
  <si>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</si>
  <si>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</si>
  <si>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</si>
  <si>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</si>
  <si>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</si>
  <si>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</si>
  <si>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</si>
  <si>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</si>
  <si>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</si>
  <si>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</si>
  <si>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</si>
  <si>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</si>
  <si>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</si>
  <si>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</si>
  <si>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</si>
  <si>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</si>
  <si>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</si>
  <si>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</si>
  <si>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</si>
  <si>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</si>
  <si>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</si>
  <si>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</si>
  <si>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</si>
  <si>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</si>
  <si>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</si>
  <si>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</si>
  <si>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</si>
  <si>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</si>
  <si>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</si>
  <si>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</si>
  <si>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</si>
  <si>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</si>
  <si>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</si>
  <si>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</si>
  <si>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</si>
  <si>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</si>
  <si>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</si>
  <si>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</si>
  <si>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</si>
  <si>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</si>
  <si>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</si>
  <si>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</si>
  <si>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</si>
  <si>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</si>
  <si>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</si>
  <si>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</si>
  <si>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</si>
  <si>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</si>
  <si>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</si>
  <si>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</si>
  <si>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</si>
  <si>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</si>
  <si>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</si>
  <si>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</si>
  <si>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</si>
  <si>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</si>
  <si>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</si>
  <si>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</si>
  <si>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</si>
  <si>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</si>
  <si>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</si>
  <si>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</si>
  <si>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</si>
  <si>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</si>
  <si>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</si>
  <si>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</si>
  <si>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</si>
  <si>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</si>
  <si>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</si>
  <si>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</si>
  <si>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</si>
  <si>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</si>
  <si>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</si>
  <si>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</si>
  <si>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</si>
  <si>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</si>
  <si>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</si>
  <si>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</si>
  <si>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</si>
  <si>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</si>
  <si>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</si>
  <si>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</si>
  <si>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</si>
  <si>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</si>
  <si>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</si>
  <si>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</si>
  <si>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</si>
  <si>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</si>
  <si>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</si>
  <si>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</si>
  <si>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</si>
  <si>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</si>
  <si>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</si>
  <si>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</si>
  <si>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</si>
  <si>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</si>
  <si>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</si>
  <si>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</si>
  <si>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</si>
  <si>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</si>
  <si>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</si>
  <si>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</si>
  <si>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</si>
  <si>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</si>
  <si>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</si>
  <si>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</si>
  <si>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</si>
  <si>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</si>
  <si>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</si>
  <si>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</si>
  <si>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</si>
  <si>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</si>
  <si>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</si>
  <si>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</si>
  <si>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</si>
  <si>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</si>
  <si>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</si>
  <si>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</si>
  <si>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</si>
  <si>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</si>
  <si>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</si>
  <si>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</si>
  <si>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</si>
  <si>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</si>
  <si>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</si>
  <si>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</si>
  <si>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</si>
  <si>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</si>
  <si>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</si>
  <si>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</si>
  <si>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</si>
  <si>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</si>
  <si>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</si>
  <si>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</si>
  <si>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</si>
  <si>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</si>
  <si>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</si>
  <si>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</si>
  <si>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</si>
  <si>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</si>
  <si>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</si>
  <si>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</si>
  <si>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</si>
  <si>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</si>
  <si>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</si>
  <si>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</si>
  <si>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</si>
  <si>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</si>
  <si>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</si>
  <si>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</si>
  <si>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</si>
  <si>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</si>
  <si>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</si>
  <si>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</si>
  <si>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</si>
  <si>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</si>
  <si>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</si>
  <si>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</si>
  <si>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</si>
  <si>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</si>
  <si>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</si>
  <si>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</si>
  <si>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</si>
  <si>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</si>
  <si>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</si>
  <si>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</si>
  <si>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</si>
  <si>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</si>
  <si>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</si>
  <si>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</si>
  <si>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</si>
  <si>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</si>
  <si>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</si>
  <si>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</si>
  <si>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</si>
  <si>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</si>
  <si>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</si>
  <si>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</si>
  <si>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</si>
  <si>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</si>
  <si>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</si>
  <si>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</si>
  <si>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</si>
  <si>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</si>
  <si>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</si>
  <si>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</si>
  <si>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</si>
  <si>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</si>
  <si>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</si>
  <si>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</si>
  <si>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</si>
  <si>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</si>
  <si>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</si>
  <si>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</si>
  <si>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</si>
  <si>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</si>
  <si>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</si>
  <si>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</si>
  <si>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</si>
  <si>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</si>
  <si>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</si>
  <si>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</si>
  <si>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</si>
  <si>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</si>
  <si>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</si>
  <si>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</si>
  <si>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</si>
  <si>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</si>
  <si>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</si>
  <si>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</si>
  <si>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</si>
  <si>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</si>
  <si>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</si>
  <si>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</si>
  <si>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</si>
  <si>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</si>
  <si>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</si>
  <si>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</si>
  <si>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</si>
  <si>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</si>
  <si>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</si>
  <si>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</si>
  <si>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</si>
  <si>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</si>
  <si>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</si>
  <si>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</si>
  <si>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</si>
  <si>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</si>
  <si>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</si>
  <si>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</si>
  <si>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</si>
  <si>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</si>
  <si>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</si>
  <si>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</si>
  <si>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</si>
  <si>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</si>
  <si>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</si>
  <si>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</si>
  <si>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</si>
  <si>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</si>
  <si>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</si>
  <si>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</si>
  <si>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</si>
  <si>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</si>
  <si>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</si>
  <si>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</si>
  <si>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</si>
  <si>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</si>
  <si>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</si>
  <si>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</si>
  <si>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</si>
  <si>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</si>
  <si>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</si>
  <si>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</si>
  <si>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</si>
  <si>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</si>
  <si>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</si>
  <si>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</si>
  <si>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</si>
  <si>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</si>
  <si>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</si>
  <si>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</si>
  <si>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</si>
  <si>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</si>
  <si>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</si>
  <si>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</si>
  <si>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</si>
  <si>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</si>
  <si>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</si>
  <si>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</si>
  <si>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</si>
  <si>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</si>
  <si>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</si>
  <si>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</si>
  <si>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</si>
  <si>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</si>
  <si>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</si>
  <si>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</si>
  <si>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</si>
  <si>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</si>
  <si>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</si>
  <si>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</si>
  <si>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</si>
  <si>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</si>
  <si>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</si>
  <si>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</si>
  <si>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</si>
  <si>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</si>
  <si>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</si>
  <si>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</si>
  <si>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</si>
  <si>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</si>
  <si>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</si>
  <si>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</si>
  <si>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</si>
  <si>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</si>
  <si>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</si>
  <si>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</si>
  <si>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</si>
  <si>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</si>
  <si>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</si>
  <si>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</si>
  <si>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</si>
  <si>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</si>
  <si>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</si>
  <si>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</si>
  <si>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</si>
  <si>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</si>
  <si>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</si>
  <si>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</si>
  <si>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</si>
  <si>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</si>
  <si>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</si>
  <si>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</si>
  <si>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</si>
  <si>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</si>
  <si>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</si>
  <si>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</si>
  <si>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</si>
  <si>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</si>
  <si>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</si>
  <si>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</si>
  <si>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</si>
  <si>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</si>
  <si>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</si>
  <si>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</si>
  <si>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</si>
  <si>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</si>
  <si>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</si>
  <si>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</si>
  <si>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</si>
  <si>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</si>
  <si>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</si>
  <si>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</si>
  <si>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</si>
  <si>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</si>
  <si>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</si>
  <si>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</si>
  <si>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</si>
  <si>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</si>
  <si>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</si>
  <si>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</si>
  <si>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</si>
  <si>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</si>
  <si>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</si>
  <si>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</si>
  <si>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</si>
  <si>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</si>
  <si>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</si>
  <si>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</si>
  <si>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</si>
  <si>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</si>
  <si>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</si>
  <si>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</si>
  <si>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</si>
  <si>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</si>
  <si>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</si>
  <si>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</si>
  <si>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</si>
  <si>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</si>
  <si>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</si>
  <si>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</si>
  <si>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</si>
  <si>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</si>
  <si>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</si>
  <si>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</si>
  <si>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</si>
  <si>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</si>
  <si>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</si>
  <si>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</si>
  <si>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</si>
  <si>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</si>
  <si>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</si>
  <si>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</si>
  <si>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</si>
  <si>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</si>
  <si>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</si>
  <si>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</si>
  <si>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</si>
  <si>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</si>
  <si>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</si>
  <si>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</si>
  <si>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</si>
  <si>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</si>
  <si>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</si>
  <si>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</si>
  <si>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</si>
  <si>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</si>
  <si>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</si>
  <si>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</si>
  <si>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</si>
  <si>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</si>
  <si>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</si>
  <si>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</si>
  <si>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</si>
  <si>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</si>
  <si>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</si>
  <si>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</si>
  <si>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</si>
  <si>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</si>
  <si>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</si>
  <si>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</si>
  <si>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</si>
  <si>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</si>
  <si>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</si>
  <si>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</si>
  <si>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</si>
  <si>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</si>
  <si>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</si>
  <si>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</si>
  <si>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</si>
  <si>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</si>
  <si>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</si>
  <si>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</si>
  <si>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</si>
  <si>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</si>
  <si>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</si>
  <si>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</si>
  <si>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</si>
  <si>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</si>
  <si>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</si>
  <si>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</si>
  <si>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</si>
  <si>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</si>
  <si>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</si>
  <si>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</si>
  <si>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</si>
  <si>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</si>
  <si>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</si>
  <si>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</si>
  <si>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</si>
  <si>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</si>
  <si>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</si>
  <si>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</si>
  <si>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</si>
  <si>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</si>
  <si>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</si>
  <si>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</si>
  <si>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</si>
  <si>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</si>
  <si>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</si>
  <si>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</si>
  <si>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</si>
  <si>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</si>
  <si>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</si>
  <si>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</si>
  <si>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</si>
  <si>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</si>
  <si>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</si>
  <si>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</si>
  <si>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</si>
  <si>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</si>
  <si>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</si>
  <si>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</si>
  <si>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</si>
  <si>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</si>
  <si>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</si>
  <si>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</si>
  <si>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</si>
  <si>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</si>
  <si>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</si>
  <si>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</si>
  <si>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</si>
  <si>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</si>
  <si>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</si>
  <si>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</si>
  <si>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</si>
  <si>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</si>
  <si>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</si>
  <si>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</si>
  <si>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</si>
  <si>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</si>
  <si>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</si>
  <si>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</si>
  <si>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</si>
  <si>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</si>
  <si>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</si>
  <si>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</si>
  <si>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</si>
  <si>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</si>
  <si>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</si>
  <si>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</si>
  <si>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</si>
  <si>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</si>
  <si>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</si>
  <si>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</si>
  <si>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</si>
  <si>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</si>
  <si>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</si>
  <si>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</si>
  <si>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</si>
  <si>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</si>
  <si>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</si>
  <si>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</si>
  <si>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</si>
  <si>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</si>
  <si>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</si>
  <si>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</si>
  <si>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</si>
  <si>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</si>
  <si>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</si>
  <si>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</si>
  <si>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</si>
  <si>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</si>
  <si>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</si>
  <si>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</si>
  <si>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</si>
  <si>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</si>
  <si>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</si>
  <si>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</si>
  <si>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</si>
  <si>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</si>
  <si>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</si>
  <si>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</si>
  <si>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</si>
  <si>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</si>
  <si>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</si>
  <si>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</si>
  <si>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</si>
  <si>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</si>
  <si>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</si>
  <si>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</si>
  <si>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</si>
  <si>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</si>
  <si>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</si>
  <si>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</si>
  <si>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</si>
  <si>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</si>
  <si>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</si>
  <si>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</si>
  <si>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</si>
  <si>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</si>
  <si>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</si>
  <si>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</si>
  <si>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</si>
  <si>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</si>
  <si>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</si>
  <si>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</si>
  <si>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</si>
  <si>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</si>
  <si>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</si>
  <si>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</si>
  <si>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</si>
  <si>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</si>
  <si>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</si>
  <si>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</si>
  <si>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</si>
  <si>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</si>
  <si>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</si>
  <si>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</si>
  <si>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</si>
  <si>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</si>
  <si>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</si>
  <si>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</si>
  <si>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</si>
  <si>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</si>
  <si>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</si>
  <si>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</si>
  <si>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</si>
  <si>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</si>
  <si>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</si>
  <si>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</si>
  <si>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</si>
  <si>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</si>
  <si>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</si>
  <si>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</si>
  <si>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</si>
  <si>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</si>
  <si>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</si>
  <si>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</si>
  <si>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</si>
  <si>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</si>
  <si>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</si>
  <si>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</si>
  <si>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</si>
  <si>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</si>
  <si>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</si>
  <si>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</si>
  <si>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</si>
  <si>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</si>
  <si>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</si>
  <si>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</si>
  <si>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</si>
  <si>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</si>
  <si>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</si>
  <si>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</si>
  <si>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</si>
  <si>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</si>
  <si>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</si>
  <si>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</si>
  <si>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</si>
  <si>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</si>
  <si>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</si>
  <si>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</si>
  <si>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</si>
  <si>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</si>
  <si>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</si>
  <si>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</si>
  <si>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</si>
  <si>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</si>
  <si>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</si>
  <si>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</si>
  <si>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</si>
  <si>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</si>
  <si>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</si>
  <si>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</si>
  <si>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</si>
  <si>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</si>
  <si>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</si>
  <si>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</si>
  <si>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</si>
  <si>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</si>
  <si>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</si>
  <si>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</si>
  <si>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</si>
  <si>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</si>
  <si>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</si>
  <si>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</si>
  <si>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</si>
  <si>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</si>
  <si>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</si>
  <si>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</si>
  <si>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</si>
  <si>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</si>
  <si>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</si>
  <si>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</si>
  <si>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</si>
  <si>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</si>
  <si>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</si>
  <si>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</si>
  <si>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</si>
  <si>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</si>
  <si>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</si>
  <si>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</si>
  <si>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</si>
  <si>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</si>
  <si>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</si>
  <si>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</si>
  <si>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</si>
  <si>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</si>
  <si>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</si>
  <si>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</si>
  <si>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</si>
  <si>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</si>
  <si>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</si>
  <si>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</si>
  <si>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</si>
  <si>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</si>
  <si>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</si>
  <si>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</si>
  <si>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</si>
  <si>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</si>
  <si>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</si>
  <si>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</si>
  <si>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</si>
  <si>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</si>
  <si>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</si>
  <si>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</si>
  <si>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</si>
  <si>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</si>
  <si>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</si>
  <si>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</si>
  <si>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</si>
  <si>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</si>
  <si>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</si>
  <si>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</si>
  <si>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</si>
  <si>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</si>
  <si>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</si>
  <si>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</si>
  <si>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</si>
  <si>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</si>
  <si>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</si>
  <si>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</si>
  <si>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</si>
  <si>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</si>
  <si>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</si>
  <si>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</si>
  <si>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</si>
  <si>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</si>
  <si>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</si>
  <si>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</si>
  <si>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</si>
  <si>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</si>
  <si>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</si>
  <si>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</si>
  <si>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</si>
  <si>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</si>
  <si>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</si>
  <si>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</si>
  <si>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</si>
  <si>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</si>
  <si>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</si>
  <si>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</si>
  <si>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</si>
  <si>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</si>
  <si>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</si>
  <si>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</si>
  <si>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</si>
  <si>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</si>
  <si>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</si>
  <si>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</si>
  <si>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</si>
  <si>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</si>
  <si>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</si>
  <si>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</si>
  <si>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</si>
  <si>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</si>
  <si>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</si>
  <si>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</si>
  <si>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</si>
  <si>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</si>
  <si>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</si>
  <si>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</si>
  <si>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</si>
  <si>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</si>
  <si>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</si>
  <si>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</si>
  <si>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</si>
  <si>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</si>
  <si>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</si>
  <si>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</si>
  <si>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</si>
  <si>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</si>
  <si>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</si>
  <si>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</si>
  <si>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</si>
  <si>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</si>
  <si>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</si>
  <si>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</si>
  <si>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</si>
  <si>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</si>
  <si>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</si>
  <si>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</si>
  <si>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</si>
  <si>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</si>
  <si>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</si>
  <si>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</si>
  <si>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</si>
  <si>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</si>
  <si>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</si>
  <si>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</si>
  <si>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</si>
  <si>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</si>
  <si>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</si>
  <si>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</si>
  <si>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</si>
  <si>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</si>
  <si>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</si>
  <si>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</si>
  <si>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</si>
  <si>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</si>
  <si>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</si>
  <si>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</si>
  <si>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</si>
  <si>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</si>
  <si>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</si>
  <si>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</si>
  <si>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</si>
  <si>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</si>
  <si>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</si>
  <si>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</si>
  <si>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</si>
  <si>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</si>
  <si>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</si>
  <si>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</si>
  <si>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</si>
  <si>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</si>
  <si>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</si>
  <si>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</si>
  <si>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</si>
  <si>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</si>
  <si>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</si>
  <si>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</si>
  <si>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</si>
  <si>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</si>
  <si>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</si>
  <si>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</si>
  <si>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</si>
  <si>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</si>
  <si>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</si>
  <si>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</si>
  <si>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</si>
  <si>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</si>
  <si>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</si>
  <si>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</si>
  <si>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</si>
  <si>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</si>
  <si>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</si>
  <si>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</si>
  <si>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</si>
  <si>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</si>
  <si>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</si>
  <si>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</si>
  <si>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</si>
  <si>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</si>
  <si>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</si>
  <si>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</si>
  <si>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</si>
  <si>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</si>
  <si>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</si>
  <si>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</si>
  <si>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</si>
  <si>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</si>
  <si>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</si>
  <si>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</si>
  <si>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</si>
  <si>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</si>
  <si>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</si>
  <si>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</si>
  <si>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</si>
  <si>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</si>
  <si>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</si>
  <si>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</si>
  <si>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</si>
  <si>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</si>
  <si>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</si>
  <si>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</si>
  <si>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</si>
  <si>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</si>
  <si>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</si>
  <si>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</si>
  <si>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</si>
  <si>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</si>
  <si>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</si>
  <si>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</si>
  <si>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</si>
  <si>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</si>
  <si>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</si>
  <si>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</si>
  <si>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</si>
  <si>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</si>
  <si>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</si>
  <si>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</si>
  <si>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</si>
  <si>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</si>
  <si>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</si>
  <si>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</si>
  <si>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</si>
  <si>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</si>
  <si>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</si>
  <si>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</si>
  <si>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</si>
  <si>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</si>
  <si>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</si>
  <si>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</si>
  <si>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</si>
  <si>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</si>
  <si>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</si>
  <si>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</si>
  <si>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</si>
  <si>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</si>
  <si>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</si>
  <si>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</si>
  <si>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</si>
  <si>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</si>
  <si>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</si>
  <si>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</si>
  <si>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</si>
  <si>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</si>
  <si>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</si>
  <si>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</si>
  <si>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</si>
  <si>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</si>
  <si>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</si>
  <si>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</si>
  <si>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</si>
  <si>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</si>
  <si>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</si>
  <si>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</si>
  <si>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</si>
  <si>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</si>
  <si>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</si>
  <si>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</si>
  <si>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</si>
  <si>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</si>
  <si>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</si>
  <si>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</si>
  <si>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</si>
  <si>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</si>
  <si>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</si>
  <si>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</si>
  <si>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</si>
  <si>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</si>
  <si>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</si>
  <si>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</si>
  <si>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</si>
  <si>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</si>
  <si>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</si>
  <si>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</si>
  <si>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</si>
  <si>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</si>
  <si>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</si>
  <si>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</si>
  <si>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</si>
  <si>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</si>
  <si>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</si>
  <si>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</si>
  <si>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</si>
  <si>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</si>
  <si>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</si>
  <si>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</si>
  <si>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</si>
  <si>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</si>
  <si>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</si>
  <si>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</si>
  <si>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</si>
  <si>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</si>
  <si>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</si>
  <si>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</si>
  <si>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</si>
  <si>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</si>
  <si>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</si>
  <si>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</si>
  <si>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</si>
  <si>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</si>
  <si>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</si>
  <si>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</si>
  <si>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</si>
  <si>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</si>
  <si>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</si>
  <si>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</si>
  <si>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</si>
  <si>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</si>
  <si>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</si>
  <si>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</si>
  <si>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</si>
  <si>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</si>
  <si>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</si>
  <si>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</si>
  <si>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</si>
  <si>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</si>
  <si>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</si>
  <si>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</si>
  <si>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</si>
  <si>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</si>
  <si>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</si>
  <si>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</si>
  <si>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</si>
  <si>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</si>
  <si>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</si>
  <si>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</si>
  <si>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</si>
  <si>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</si>
  <si>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</si>
  <si>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</si>
  <si>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</si>
  <si>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</si>
  <si>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</si>
  <si>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</si>
  <si>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</si>
  <si>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</si>
  <si>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</si>
  <si>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</si>
  <si>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</si>
  <si>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</si>
  <si>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</si>
  <si>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</si>
  <si>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</si>
  <si>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</si>
  <si>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</si>
  <si>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</si>
  <si>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</si>
  <si>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</si>
  <si>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</si>
  <si>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</si>
  <si>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</si>
  <si>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</si>
  <si>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</si>
  <si>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</si>
  <si>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</si>
  <si>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</si>
  <si>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</si>
  <si>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</si>
  <si>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</si>
  <si>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</si>
  <si>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</si>
  <si>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</si>
  <si>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</si>
  <si>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</si>
  <si>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</si>
  <si>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</si>
  <si>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</si>
  <si>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</si>
  <si>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</si>
  <si>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</si>
  <si>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</si>
  <si>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</si>
  <si>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</si>
  <si>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</si>
  <si>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</si>
  <si>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</si>
  <si>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</si>
  <si>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</si>
  <si>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</si>
  <si>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</si>
  <si>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</si>
  <si>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</si>
  <si>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</si>
  <si>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</si>
  <si>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</si>
  <si>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</si>
  <si>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</si>
  <si>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</si>
  <si>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</si>
  <si>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</si>
  <si>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</si>
  <si>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</si>
  <si>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</si>
  <si>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</si>
  <si>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</si>
  <si>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</si>
  <si>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</si>
  <si>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</si>
  <si>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</si>
  <si>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</si>
  <si>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</si>
  <si>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</si>
  <si>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</si>
  <si>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</si>
  <si>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</si>
  <si>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</si>
  <si>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</si>
  <si>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</si>
  <si>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</si>
  <si>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</si>
  <si>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</si>
  <si>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</si>
  <si>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</si>
  <si>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</si>
  <si>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</si>
  <si>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</si>
  <si>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</si>
  <si>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</si>
  <si>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</si>
  <si>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</si>
  <si>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</si>
  <si>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</si>
  <si>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</si>
  <si>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</si>
  <si>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</si>
  <si>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</si>
  <si>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</si>
  <si>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</si>
  <si>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</si>
  <si>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</si>
  <si>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</si>
  <si>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</si>
  <si>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</si>
  <si>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</si>
  <si>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</si>
  <si>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</si>
  <si>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</si>
  <si>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</si>
  <si>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</si>
  <si>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</si>
  <si>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</si>
  <si>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</si>
  <si>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</si>
  <si>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</si>
  <si>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</si>
  <si>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</si>
  <si>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</si>
  <si>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</si>
  <si>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</si>
  <si>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</si>
  <si>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</si>
  <si>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</si>
  <si>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</si>
  <si>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</si>
  <si>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</si>
  <si>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</si>
  <si>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</si>
  <si>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</si>
  <si>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</si>
  <si>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</si>
  <si>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</si>
  <si>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</si>
  <si>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</si>
  <si>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</si>
  <si>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</si>
  <si>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</si>
  <si>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</si>
  <si>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</si>
  <si>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</si>
  <si>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</si>
  <si>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</si>
  <si>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</si>
  <si>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</si>
  <si>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</si>
  <si>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</si>
  <si>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</si>
  <si>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</si>
  <si>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</si>
  <si>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</si>
  <si>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</si>
  <si>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</si>
  <si>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</si>
  <si>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</si>
  <si>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</si>
  <si>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</si>
  <si>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</si>
  <si>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</si>
  <si>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</si>
  <si>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</si>
  <si>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</si>
  <si>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</si>
  <si>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</si>
  <si>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</si>
  <si>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</si>
  <si>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</si>
  <si>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</si>
  <si>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</si>
  <si>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</si>
  <si>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</si>
  <si>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</si>
  <si>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</si>
  <si>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</si>
  <si>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</si>
  <si>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</si>
  <si>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</si>
  <si>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</si>
  <si>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</si>
  <si>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</si>
  <si>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</si>
  <si>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</si>
  <si>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</si>
  <si>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</si>
  <si>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</si>
  <si>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</si>
  <si>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</si>
  <si>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</si>
  <si>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</si>
  <si>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</si>
  <si>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</si>
  <si>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</si>
  <si>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</si>
  <si>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</si>
  <si>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</si>
  <si>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</si>
  <si>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</si>
  <si>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</si>
  <si>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</si>
  <si>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</si>
  <si>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</si>
  <si>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</si>
  <si>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</si>
  <si>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</si>
  <si>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</si>
  <si>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</si>
  <si>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</si>
  <si>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</si>
  <si>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</si>
  <si>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</si>
  <si>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</si>
  <si>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</si>
  <si>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</si>
  <si>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</si>
  <si>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</si>
  <si>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</si>
  <si>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</si>
  <si>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</si>
  <si>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</si>
  <si>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</si>
  <si>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</si>
  <si>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</si>
  <si>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</si>
  <si>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</si>
  <si>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</si>
  <si>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</si>
  <si>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</si>
  <si>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</si>
  <si>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</si>
  <si>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</si>
  <si>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</si>
  <si>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</si>
  <si>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</si>
  <si>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</si>
  <si>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</si>
  <si>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</si>
  <si>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</si>
  <si>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</si>
  <si>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</si>
  <si>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</si>
  <si>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</si>
  <si>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</si>
  <si>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</si>
  <si>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</si>
  <si>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</si>
  <si>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</si>
  <si>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</si>
  <si>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</si>
  <si>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</si>
  <si>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</si>
  <si>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</si>
  <si>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</si>
  <si>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</si>
  <si>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</si>
  <si>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</si>
  <si>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</si>
  <si>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</si>
  <si>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</si>
  <si>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</si>
  <si>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</si>
  <si>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</si>
  <si>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</si>
  <si>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</si>
  <si>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</si>
  <si>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</si>
  <si>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</si>
  <si>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</si>
  <si>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</si>
  <si>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</si>
  <si>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</si>
  <si>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</si>
  <si>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</si>
  <si>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</si>
  <si>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</si>
  <si>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</si>
  <si>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</si>
  <si>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</si>
  <si>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</si>
  <si>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</si>
  <si>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</si>
  <si>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</si>
  <si>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</si>
  <si>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</si>
  <si>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</si>
  <si>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</si>
  <si>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</si>
  <si>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</si>
  <si>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</si>
  <si>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</si>
  <si>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</si>
  <si>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</si>
  <si>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</si>
  <si>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</si>
  <si>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</si>
  <si>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</si>
  <si>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</si>
  <si>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</si>
  <si>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</si>
  <si>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</si>
  <si>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</si>
  <si>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</si>
  <si>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</si>
  <si>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</si>
  <si>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</si>
  <si>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</si>
  <si>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</si>
  <si>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</si>
  <si>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</si>
  <si>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</si>
  <si>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</si>
  <si>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</si>
  <si>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</si>
  <si>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</si>
  <si>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</si>
  <si>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</si>
  <si>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</si>
  <si>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</si>
  <si>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</si>
  <si>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</si>
  <si>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</si>
  <si>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</si>
  <si>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</si>
  <si>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</si>
  <si>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</si>
  <si>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</si>
  <si>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</si>
  <si>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</si>
  <si>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</si>
  <si>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</si>
  <si>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</si>
  <si>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</si>
  <si>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</si>
  <si>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</si>
  <si>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</si>
  <si>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</si>
  <si>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</si>
  <si>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</si>
  <si>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</si>
  <si>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</si>
  <si>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</si>
  <si>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</si>
  <si>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</si>
  <si>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</si>
  <si>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</si>
  <si>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</si>
  <si>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</si>
  <si>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</si>
  <si>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</si>
  <si>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</si>
  <si>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</si>
  <si>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</si>
  <si>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</si>
  <si>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</si>
  <si>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</si>
  <si>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</si>
  <si>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</si>
  <si>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</si>
  <si>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</si>
  <si>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</si>
  <si>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</si>
  <si>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</si>
  <si>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</si>
  <si>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</si>
  <si>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</si>
  <si>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</si>
  <si>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</si>
  <si>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</si>
  <si>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</si>
  <si>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</si>
  <si>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</si>
  <si>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</si>
  <si>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</si>
  <si>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</si>
  <si>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</si>
  <si>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</si>
  <si>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</si>
  <si>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</si>
  <si>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</si>
  <si>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</si>
  <si>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</si>
  <si>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</si>
  <si>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</si>
  <si>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</si>
  <si>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</si>
  <si>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</si>
  <si>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</si>
  <si>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</si>
  <si>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</si>
  <si>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</si>
  <si>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</si>
  <si>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</si>
  <si>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</si>
  <si>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</si>
  <si>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</si>
  <si>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</si>
  <si>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</si>
  <si>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</si>
  <si>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</si>
  <si>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</si>
  <si>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</si>
  <si>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</si>
  <si>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</si>
  <si>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</si>
  <si>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</si>
  <si>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</si>
  <si>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</si>
  <si>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</si>
  <si>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</si>
  <si>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</si>
  <si>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</si>
  <si>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</si>
  <si>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</si>
  <si>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</si>
  <si>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</si>
  <si>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</si>
  <si>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</si>
  <si>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</si>
  <si>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</si>
  <si>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</si>
  <si>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</si>
  <si>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</si>
  <si>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</si>
  <si>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</si>
  <si>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</si>
  <si>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</si>
  <si>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</si>
  <si>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</si>
  <si>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</si>
  <si>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</si>
  <si>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</si>
  <si>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</si>
  <si>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</si>
  <si>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</si>
  <si>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</si>
  <si>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</si>
  <si>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</si>
  <si>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</si>
  <si>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</si>
  <si>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</si>
  <si>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</si>
  <si>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</si>
  <si>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</si>
  <si>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</si>
  <si>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</si>
  <si>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</si>
  <si>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</si>
  <si>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</si>
  <si>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</si>
  <si>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</si>
  <si>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</si>
  <si>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</si>
  <si>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</si>
  <si>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</si>
  <si>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</si>
  <si>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</si>
  <si>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</si>
  <si>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</si>
  <si>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</si>
  <si>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</si>
  <si>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</si>
  <si>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</si>
  <si>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</si>
  <si>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</si>
  <si>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</si>
  <si>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</si>
  <si>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</si>
  <si>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</si>
  <si>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</si>
  <si>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</si>
  <si>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</si>
  <si>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</si>
  <si>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</si>
  <si>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</si>
  <si>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</si>
  <si>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</si>
  <si>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</si>
  <si>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</si>
  <si>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</si>
  <si>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</si>
  <si>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</si>
  <si>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</si>
  <si>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</si>
  <si>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</si>
  <si>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</si>
  <si>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</si>
  <si>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</si>
  <si>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</si>
  <si>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</si>
  <si>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</si>
  <si>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</si>
  <si>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</si>
  <si>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</si>
  <si>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</si>
  <si>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</si>
  <si>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</si>
  <si>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</si>
  <si>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</si>
  <si>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</si>
  <si>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</si>
  <si>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</si>
  <si>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</si>
  <si>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</si>
  <si>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</si>
  <si>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</si>
  <si>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</si>
  <si>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</si>
  <si>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</si>
  <si>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</si>
  <si>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</si>
  <si>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</si>
  <si>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</si>
  <si>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</si>
  <si>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</si>
  <si>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</si>
  <si>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</si>
  <si>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</si>
  <si>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</si>
  <si>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</si>
  <si>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</si>
  <si>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</si>
  <si>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</si>
  <si>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</si>
  <si>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</si>
  <si>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</si>
  <si>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</si>
  <si>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</si>
  <si>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</si>
  <si>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</si>
  <si>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</si>
  <si>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</si>
  <si>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</si>
  <si>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</si>
  <si>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</si>
  <si>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</si>
  <si>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</si>
  <si>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</si>
  <si>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</si>
  <si>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</si>
  <si>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</si>
  <si>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</si>
  <si>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</si>
  <si>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</si>
  <si>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</si>
  <si>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</si>
  <si>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</si>
  <si>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</si>
  <si>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</si>
  <si>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</si>
  <si>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</si>
  <si>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</si>
  <si>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</si>
  <si>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</si>
  <si>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</si>
  <si>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</si>
  <si>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</si>
  <si>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</si>
  <si>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</si>
  <si>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</si>
  <si>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</si>
  <si>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</si>
  <si>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</si>
  <si>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</si>
  <si>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</si>
  <si>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</si>
  <si>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</si>
  <si>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</si>
  <si>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</si>
  <si>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</si>
  <si>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</si>
  <si>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</si>
  <si>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</si>
  <si>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</si>
  <si>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</si>
  <si>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</si>
  <si>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</si>
  <si>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</si>
  <si>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</si>
  <si>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</si>
  <si>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</si>
  <si>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</si>
  <si>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</si>
  <si>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</si>
  <si>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</si>
  <si>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</si>
  <si>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</si>
  <si>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</si>
  <si>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</si>
  <si>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</si>
  <si>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</si>
  <si>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</si>
  <si>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</si>
  <si>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</si>
  <si>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</si>
  <si>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</si>
  <si>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</si>
  <si>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</si>
  <si>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</si>
  <si>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</si>
  <si>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</si>
  <si>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</si>
  <si>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</si>
  <si>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</si>
  <si>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</si>
  <si>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</si>
  <si>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</si>
  <si>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</si>
  <si>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</si>
  <si>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</si>
  <si>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</si>
  <si>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</si>
  <si>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</si>
  <si>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</si>
  <si>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</si>
  <si>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</si>
  <si>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</si>
  <si>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</si>
  <si>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</si>
  <si>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</si>
  <si>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</si>
  <si>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</si>
  <si>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</si>
  <si>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</si>
  <si>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</si>
  <si>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</si>
  <si>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</si>
  <si>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</si>
  <si>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</si>
  <si>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</si>
  <si>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</si>
  <si>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</si>
  <si>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</si>
  <si>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</si>
  <si>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</si>
  <si>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</si>
  <si>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</si>
  <si>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</si>
  <si>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</si>
  <si>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</si>
  <si>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</si>
  <si>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</si>
  <si>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</si>
  <si>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</si>
  <si>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</si>
  <si>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</si>
  <si>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</si>
  <si>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</si>
  <si>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</si>
  <si>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</si>
  <si>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</si>
  <si>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</si>
  <si>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</si>
  <si>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</si>
  <si>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</si>
  <si>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</si>
  <si>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</si>
  <si>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</si>
  <si>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</si>
  <si>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</si>
  <si>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</si>
  <si>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</si>
  <si>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</si>
  <si>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</si>
  <si>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</si>
  <si>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</si>
  <si>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</si>
  <si>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</si>
  <si>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</si>
  <si>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</si>
  <si>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</si>
  <si>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</si>
  <si>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</si>
  <si>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</si>
  <si>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</si>
  <si>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</si>
  <si>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</si>
  <si>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</si>
  <si>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</si>
  <si>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</si>
  <si>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</si>
  <si>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</si>
  <si>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</si>
  <si>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</si>
  <si>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</si>
  <si>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</si>
  <si>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</si>
  <si>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</si>
  <si>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</si>
  <si>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</si>
  <si>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</si>
  <si>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</si>
  <si>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</si>
  <si>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</si>
  <si>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</si>
  <si>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</si>
  <si>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</si>
  <si>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</si>
  <si>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</si>
  <si>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</si>
  <si>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</si>
  <si>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</si>
  <si>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</si>
  <si>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</si>
  <si>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</si>
  <si>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</si>
  <si>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</si>
  <si>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</si>
  <si>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</si>
  <si>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</si>
  <si>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</si>
  <si>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</si>
  <si>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</si>
  <si>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</si>
  <si>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</si>
  <si>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</si>
  <si>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</si>
  <si>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</si>
  <si>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</si>
  <si>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</si>
  <si>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</si>
  <si>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</si>
  <si>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</si>
  <si>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</si>
  <si>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</si>
  <si>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</si>
  <si>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</si>
  <si>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</si>
  <si>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</si>
  <si>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</si>
  <si>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</si>
  <si>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</si>
  <si>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</si>
  <si>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</si>
  <si>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</si>
  <si>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</si>
  <si>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</si>
  <si>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</si>
  <si>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</si>
  <si>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</si>
  <si>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</si>
  <si>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</si>
  <si>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</si>
  <si>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</si>
  <si>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</si>
  <si>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</si>
  <si>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</si>
  <si>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</si>
  <si>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</si>
  <si>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</si>
  <si>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</si>
  <si>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</si>
  <si>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</si>
  <si>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</si>
  <si>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</si>
  <si>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</si>
  <si>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</si>
  <si>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</si>
  <si>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</si>
  <si>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</si>
  <si>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</si>
  <si>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</si>
  <si>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</si>
  <si>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</si>
  <si>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</si>
  <si>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</si>
  <si>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</si>
  <si>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</si>
  <si>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</si>
  <si>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</si>
  <si>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</si>
  <si>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</si>
  <si>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</si>
  <si>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</si>
  <si>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</si>
  <si>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</si>
  <si>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</si>
  <si>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</si>
  <si>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</si>
  <si>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</si>
  <si>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</si>
  <si>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</si>
  <si>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</si>
  <si>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</si>
  <si>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</si>
  <si>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</si>
  <si>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</si>
  <si>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</si>
  <si>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</si>
  <si>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</si>
  <si>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</si>
  <si>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</si>
  <si>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</si>
  <si>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</si>
  <si>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</si>
  <si>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</si>
  <si>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</si>
  <si>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</si>
  <si>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</si>
  <si>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</si>
  <si>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</si>
  <si>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</si>
  <si>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</si>
  <si>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</si>
  <si>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</si>
  <si>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</si>
  <si>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</si>
  <si>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</si>
  <si>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</si>
  <si>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</si>
  <si>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</si>
  <si>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</si>
  <si>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</si>
  <si>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</si>
  <si>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</si>
  <si>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</si>
  <si>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</si>
  <si>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</si>
  <si>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</si>
  <si>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</si>
  <si>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</si>
  <si>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</si>
  <si>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</si>
  <si>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</si>
  <si>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</si>
  <si>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</si>
  <si>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</si>
  <si>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</si>
  <si>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</si>
  <si>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</si>
  <si>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</si>
  <si>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</si>
  <si>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</si>
  <si>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</si>
  <si>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</si>
  <si>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</si>
  <si>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</si>
  <si>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</si>
  <si>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</si>
  <si>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</si>
  <si>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</si>
  <si>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</si>
  <si>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</si>
  <si>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</si>
  <si>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</si>
  <si>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</si>
  <si>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</si>
  <si>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</si>
  <si>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</si>
  <si>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</si>
  <si>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</si>
  <si>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</si>
  <si>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</si>
  <si>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</si>
  <si>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</si>
  <si>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</si>
  <si>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</si>
  <si>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</si>
  <si>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</si>
  <si>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</si>
  <si>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</si>
  <si>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</si>
  <si>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</si>
  <si>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</si>
  <si>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</si>
  <si>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</si>
  <si>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</si>
  <si>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</si>
  <si>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</si>
  <si>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</si>
  <si>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</si>
  <si>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</si>
  <si>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</si>
  <si>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</si>
  <si>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</si>
  <si>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</si>
  <si>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</si>
  <si>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</si>
  <si>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</si>
  <si>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</si>
  <si>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</si>
  <si>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</si>
  <si>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</si>
  <si>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</si>
  <si>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</si>
  <si>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</si>
  <si>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</si>
  <si>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</si>
  <si>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</si>
  <si>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</si>
  <si>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</si>
  <si>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</si>
  <si>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</si>
  <si>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</si>
  <si>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</si>
  <si>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</si>
  <si>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</si>
  <si>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</si>
  <si>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</si>
  <si>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</si>
  <si>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</si>
  <si>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</si>
  <si>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</si>
  <si>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</si>
  <si>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</si>
  <si>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</si>
  <si>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</si>
  <si>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</si>
  <si>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</si>
  <si>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</si>
  <si>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</si>
  <si>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</si>
  <si>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</si>
  <si>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</si>
  <si>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</si>
  <si>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</si>
  <si>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</si>
  <si>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</si>
  <si>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</si>
  <si>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</si>
  <si>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</si>
  <si>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</si>
  <si>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</si>
  <si>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</si>
  <si>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</si>
  <si>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</si>
  <si>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</si>
  <si>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</si>
  <si>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</si>
  <si>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</si>
  <si>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</si>
  <si>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</si>
  <si>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</si>
  <si>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</si>
  <si>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</si>
  <si>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</si>
  <si>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</si>
  <si>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</si>
  <si>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</si>
  <si>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</si>
  <si>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</si>
  <si>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</si>
  <si>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</si>
  <si>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</si>
  <si>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</si>
  <si>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</si>
  <si>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</si>
  <si>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</si>
  <si>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</si>
  <si>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</si>
  <si>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</si>
  <si>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</si>
  <si>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</si>
  <si>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</si>
  <si>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</si>
  <si>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</si>
  <si>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</si>
  <si>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</si>
  <si>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</si>
  <si>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</si>
  <si>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</si>
  <si>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</si>
  <si>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</si>
  <si>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</si>
  <si>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</si>
  <si>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</si>
  <si>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</si>
  <si>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</si>
  <si>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</si>
  <si>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</si>
  <si>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</si>
  <si>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</si>
  <si>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</si>
  <si>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</si>
  <si>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</si>
  <si>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</si>
  <si>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</si>
  <si>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</si>
  <si>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</si>
  <si>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</si>
  <si>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</si>
  <si>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</si>
  <si>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</si>
  <si>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</si>
  <si>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</si>
  <si>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</si>
  <si>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</si>
  <si>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</si>
  <si>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</si>
  <si>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</si>
  <si>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</si>
  <si>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</si>
  <si>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</si>
  <si>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</si>
  <si>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</si>
  <si>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</si>
  <si>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</si>
  <si>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</si>
  <si>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</si>
  <si>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</si>
  <si>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</si>
  <si>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</si>
  <si>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</si>
  <si>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</si>
  <si>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</si>
  <si>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</si>
  <si>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</si>
  <si>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</si>
  <si>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</si>
  <si>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</si>
  <si>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</si>
  <si>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</si>
  <si>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</si>
  <si>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</si>
  <si>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</si>
  <si>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</si>
  <si>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</si>
  <si>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</si>
  <si>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</si>
  <si>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</si>
  <si>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</si>
  <si>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</si>
  <si>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</si>
  <si>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</si>
  <si>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</si>
  <si>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</si>
  <si>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</si>
  <si>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</si>
  <si>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</si>
  <si>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</si>
  <si>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</si>
  <si>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</si>
  <si>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</si>
  <si>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</si>
  <si>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</si>
  <si>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</si>
  <si>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</si>
  <si>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</si>
  <si>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</si>
  <si>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</si>
  <si>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</si>
  <si>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</si>
  <si>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</si>
  <si>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</si>
  <si>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</si>
  <si>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</si>
  <si>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</si>
  <si>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</si>
  <si>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</si>
  <si>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</si>
  <si>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</si>
  <si>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</si>
  <si>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</si>
  <si>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</si>
  <si>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</si>
  <si>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</si>
  <si>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</si>
  <si>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</si>
  <si>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</si>
  <si>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</si>
  <si>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</si>
  <si>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</si>
  <si>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</si>
  <si>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</si>
  <si>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</si>
  <si>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</si>
  <si>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</si>
  <si>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</si>
  <si>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</si>
  <si>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</si>
  <si>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</si>
  <si>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</si>
  <si>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</si>
  <si>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</si>
  <si>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</si>
  <si>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</si>
  <si>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</si>
  <si>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</si>
  <si>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</si>
  <si>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</si>
  <si>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</si>
  <si>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</si>
  <si>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</si>
  <si>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</si>
  <si>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</si>
  <si>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</si>
  <si>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</si>
  <si>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</si>
  <si>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</si>
  <si>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</si>
  <si>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</si>
  <si>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</si>
  <si>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</si>
  <si>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</si>
  <si>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</si>
  <si>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</si>
  <si>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</si>
  <si>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</si>
  <si>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</si>
  <si>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</si>
  <si>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</si>
  <si>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</si>
  <si>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</si>
  <si>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</si>
  <si>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</si>
  <si>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</si>
  <si>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</si>
  <si>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</si>
  <si>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</si>
  <si>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</si>
  <si>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</si>
  <si>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</si>
  <si>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</si>
  <si>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</si>
  <si>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</si>
  <si>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</si>
  <si>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</si>
  <si>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</si>
  <si>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</si>
  <si>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</si>
  <si>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</si>
  <si>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</si>
  <si>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</si>
  <si>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</si>
  <si>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</si>
  <si>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</si>
  <si>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</si>
  <si>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</si>
  <si>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</si>
  <si>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</si>
  <si>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</si>
  <si>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</si>
  <si>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</si>
  <si>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</si>
  <si>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</si>
  <si>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</si>
  <si>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</si>
  <si>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</si>
  <si>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</si>
  <si>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</si>
  <si>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</si>
  <si>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</si>
  <si>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</si>
  <si>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</si>
  <si>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</si>
  <si>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</si>
  <si>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</si>
  <si>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</si>
  <si>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</si>
  <si>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</si>
  <si>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</si>
  <si>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</si>
  <si>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</si>
  <si>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</si>
  <si>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</si>
  <si>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</si>
  <si>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</si>
  <si>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</si>
  <si>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</si>
  <si>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</si>
  <si>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</si>
  <si>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</si>
  <si>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</si>
  <si>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</si>
  <si>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</si>
  <si>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</si>
  <si>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</si>
  <si>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</si>
  <si>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</si>
  <si>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</si>
  <si>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</si>
  <si>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</si>
  <si>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</si>
  <si>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</si>
  <si>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</si>
  <si>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</si>
  <si>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</si>
  <si>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</si>
  <si>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</si>
  <si>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</si>
  <si>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</si>
  <si>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</si>
  <si>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</si>
  <si>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</si>
  <si>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</si>
  <si>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</si>
  <si>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</si>
  <si>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</si>
  <si>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</si>
  <si>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</si>
  <si>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</si>
  <si>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</si>
  <si>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</si>
  <si>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</si>
  <si>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</si>
  <si>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</si>
  <si>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</si>
  <si>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</si>
  <si>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</si>
  <si>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</si>
  <si>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</si>
  <si>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</si>
  <si>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</si>
  <si>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</si>
  <si>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</si>
  <si>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</si>
  <si>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</si>
  <si>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</si>
  <si>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</si>
  <si>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</si>
  <si>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</si>
  <si>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</si>
  <si>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</si>
  <si>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</si>
  <si>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</si>
  <si>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</si>
  <si>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</si>
  <si>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</si>
  <si>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</si>
  <si>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</si>
  <si>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</si>
  <si>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</si>
  <si>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</si>
  <si>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</si>
  <si>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</si>
  <si>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</si>
  <si>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</si>
  <si>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</si>
  <si>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</si>
  <si>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</si>
  <si>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</si>
  <si>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</si>
  <si>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</si>
  <si>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</si>
  <si>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</si>
  <si>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</si>
  <si>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</si>
  <si>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</si>
  <si>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</si>
  <si>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</si>
  <si>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</si>
  <si>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</si>
  <si>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</si>
  <si>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</si>
  <si>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</si>
  <si>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</si>
  <si>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</si>
  <si>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</si>
  <si>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</si>
  <si>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</si>
  <si>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</si>
  <si>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</si>
  <si>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</si>
  <si>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</si>
  <si>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</si>
  <si>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</si>
  <si>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</si>
  <si>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</si>
  <si>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</si>
  <si>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</si>
  <si>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</si>
  <si>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</si>
  <si>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</si>
  <si>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</si>
  <si>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</si>
  <si>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</si>
  <si>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</si>
  <si>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</si>
  <si>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</si>
  <si>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</si>
  <si>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</si>
  <si>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</si>
  <si>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</si>
  <si>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</si>
  <si>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</si>
  <si>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</si>
  <si>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</si>
  <si>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</si>
  <si>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</si>
  <si>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</si>
  <si>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</si>
  <si>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</si>
  <si>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</si>
  <si>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</si>
  <si>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</si>
  <si>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</si>
  <si>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</si>
  <si>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</si>
  <si>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</si>
  <si>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</si>
  <si>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</si>
  <si>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</si>
  <si>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</si>
  <si>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</si>
  <si>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</si>
  <si>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</si>
  <si>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</si>
  <si>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</si>
  <si>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</si>
  <si>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</si>
  <si>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</si>
  <si>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</si>
  <si>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</si>
  <si>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</si>
  <si>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</si>
  <si>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</si>
  <si>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</si>
  <si>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</si>
  <si>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</si>
  <si>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</si>
  <si>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</si>
  <si>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</si>
  <si>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</si>
  <si>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</si>
  <si>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</si>
  <si>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</si>
  <si>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</si>
  <si>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</si>
  <si>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</si>
  <si>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</si>
  <si>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</si>
  <si>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</si>
  <si>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</si>
  <si>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</si>
  <si>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</si>
  <si>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</si>
  <si>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</si>
  <si>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</si>
  <si>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</si>
  <si>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</si>
  <si>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</si>
  <si>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</si>
  <si>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</si>
  <si>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</si>
  <si>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</si>
  <si>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</si>
  <si>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</si>
  <si>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</si>
  <si>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</si>
  <si>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</si>
  <si>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</si>
  <si>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</si>
  <si>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</si>
  <si>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</si>
  <si>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</si>
  <si>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</si>
  <si>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</si>
  <si>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</si>
  <si>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</si>
  <si>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</si>
  <si>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</si>
  <si>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</si>
  <si>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</si>
  <si>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</si>
  <si>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</si>
  <si>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</si>
  <si>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</si>
  <si>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</si>
  <si>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</si>
  <si>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</si>
  <si>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</si>
  <si>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</si>
  <si>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</si>
  <si>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</si>
  <si>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</si>
  <si>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</si>
  <si>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</si>
  <si>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</si>
  <si>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</si>
  <si>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</si>
  <si>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</si>
  <si>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</si>
  <si>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</si>
  <si>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</si>
  <si>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</si>
  <si>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</si>
  <si>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</si>
  <si>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</si>
  <si>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</si>
  <si>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</si>
  <si>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</si>
  <si>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</si>
  <si>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</si>
  <si>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</si>
  <si>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</si>
  <si>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</si>
  <si>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</si>
  <si>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</si>
  <si>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</si>
  <si>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</si>
  <si>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</si>
  <si>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</si>
  <si>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</si>
  <si>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</si>
  <si>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</si>
  <si>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</si>
  <si>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</si>
  <si>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</si>
  <si>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</si>
  <si>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</si>
  <si>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</si>
  <si>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</si>
  <si>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</si>
  <si>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</si>
  <si>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</si>
  <si>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</si>
  <si>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</si>
  <si>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</si>
  <si>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</si>
  <si>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</si>
  <si>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</si>
  <si>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</si>
  <si>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</si>
  <si>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</si>
  <si>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</si>
  <si>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</si>
  <si>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</si>
  <si>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</si>
  <si>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</si>
  <si>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</si>
  <si>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</si>
  <si>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</si>
  <si>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</si>
  <si>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</si>
  <si>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</si>
  <si>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</si>
  <si>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</si>
  <si>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</si>
  <si>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</si>
  <si>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</si>
  <si>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</si>
  <si>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</si>
  <si>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</si>
  <si>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</si>
  <si>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</si>
  <si>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</si>
  <si>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</si>
  <si>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</si>
  <si>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</si>
  <si>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</si>
  <si>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</si>
  <si>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</si>
  <si>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</si>
  <si>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</si>
  <si>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</si>
  <si>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</si>
  <si>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</si>
  <si>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</si>
  <si>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</si>
  <si>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</si>
  <si>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</si>
  <si>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</si>
  <si>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</si>
  <si>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</si>
  <si>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</si>
  <si>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</si>
  <si>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</si>
  <si>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</si>
  <si>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</si>
  <si>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</si>
  <si>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</si>
  <si>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</si>
  <si>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</si>
  <si>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</si>
  <si>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</si>
  <si>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</si>
  <si>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</si>
  <si>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</si>
  <si>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</si>
  <si>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</si>
  <si>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</si>
  <si>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</si>
  <si>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</si>
  <si>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</si>
  <si>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</si>
  <si>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</si>
  <si>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</si>
  <si>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</si>
  <si>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</si>
  <si>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</si>
  <si>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</si>
  <si>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</si>
  <si>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</si>
  <si>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</si>
  <si>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</si>
  <si>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</si>
  <si>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</si>
  <si>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</si>
  <si>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</si>
  <si>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</si>
  <si>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</si>
  <si>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</si>
  <si>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</si>
  <si>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</si>
  <si>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</si>
  <si>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</si>
  <si>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</si>
  <si>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</si>
  <si>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</si>
  <si>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</si>
  <si>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</si>
  <si>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</si>
  <si>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</si>
  <si>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</si>
  <si>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</si>
  <si>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</si>
  <si>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</si>
  <si>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</si>
  <si>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</si>
  <si>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</si>
  <si>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</si>
  <si>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</si>
  <si>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</si>
  <si>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</si>
  <si>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</si>
  <si>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</si>
  <si>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</si>
  <si>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</si>
  <si>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</si>
  <si>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</si>
  <si>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</si>
  <si>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</si>
  <si>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</si>
  <si>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</si>
  <si>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</si>
  <si>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</si>
  <si>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</si>
  <si>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</si>
  <si>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</si>
  <si>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</si>
  <si>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</si>
  <si>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</si>
  <si>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</si>
  <si>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</si>
  <si>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</si>
  <si>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</si>
  <si>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</si>
  <si>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</si>
  <si>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</si>
  <si>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</si>
  <si>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</si>
  <si>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</si>
  <si>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</si>
  <si>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</si>
  <si>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</si>
  <si>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</si>
  <si>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</si>
  <si>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</si>
  <si>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</si>
  <si>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</si>
  <si>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</si>
  <si>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</si>
  <si>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</si>
  <si>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</si>
  <si>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</si>
  <si>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</si>
  <si>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</si>
  <si>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</si>
  <si>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</si>
  <si>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</si>
  <si>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</si>
  <si>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</si>
  <si>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</si>
  <si>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</si>
  <si>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</si>
  <si>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</si>
  <si>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</si>
  <si>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</si>
  <si>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</si>
  <si>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</si>
  <si>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</si>
  <si>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</si>
  <si>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</si>
  <si>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</si>
  <si>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</si>
  <si>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</si>
  <si>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</si>
  <si>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</si>
  <si>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</si>
  <si>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</si>
  <si>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</si>
  <si>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</si>
  <si>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</si>
  <si>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</si>
  <si>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</si>
  <si>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</si>
  <si>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</si>
  <si>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</si>
  <si>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</si>
  <si>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</si>
  <si>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</si>
  <si>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</si>
  <si>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</si>
  <si>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</si>
  <si>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</si>
  <si>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</si>
  <si>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</si>
  <si>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</si>
  <si>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</si>
  <si>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</si>
  <si>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</si>
  <si>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</si>
  <si>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</si>
  <si>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</si>
  <si>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</si>
  <si>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</si>
  <si>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</si>
  <si>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</si>
  <si>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</si>
  <si>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</si>
  <si>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</si>
  <si>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</si>
  <si>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</si>
  <si>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</si>
  <si>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</si>
  <si>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</si>
  <si>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</si>
  <si>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</si>
  <si>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</si>
  <si>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</si>
  <si>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</si>
  <si>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</si>
  <si>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</si>
  <si>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</si>
  <si>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</si>
  <si>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</si>
  <si>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</si>
  <si>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</si>
  <si>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</si>
  <si>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</si>
  <si>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</si>
  <si>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</si>
  <si>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</si>
  <si>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</si>
  <si>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</si>
  <si>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</si>
  <si>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</si>
  <si>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</si>
  <si>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</si>
  <si>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</si>
  <si>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</si>
  <si>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</si>
  <si>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</si>
  <si>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</si>
  <si>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</si>
  <si>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</si>
  <si>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</si>
  <si>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</si>
  <si>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</si>
  <si>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</si>
  <si>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</si>
  <si>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</si>
  <si>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</si>
  <si>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</si>
  <si>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</si>
  <si>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</si>
  <si>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</si>
  <si>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</si>
  <si>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</si>
  <si>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</si>
  <si>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</si>
  <si>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</si>
  <si>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</si>
  <si>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</si>
  <si>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</si>
  <si>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</si>
  <si>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</si>
  <si>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</si>
  <si>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</si>
  <si>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</si>
  <si>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</si>
  <si>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</si>
  <si>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</si>
  <si>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</si>
  <si>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</si>
  <si>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</si>
  <si>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</si>
  <si>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</si>
  <si>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</si>
  <si>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</si>
  <si>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</si>
  <si>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</si>
  <si>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</si>
  <si>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</si>
  <si>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</si>
  <si>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</si>
  <si>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</si>
  <si>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</si>
  <si>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</si>
  <si>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</si>
  <si>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</si>
  <si>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</si>
  <si>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</si>
  <si>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</si>
  <si>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</si>
  <si>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</si>
  <si>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</si>
  <si>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</si>
  <si>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</si>
  <si>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</si>
  <si>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</si>
  <si>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</si>
  <si>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</si>
  <si>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</si>
  <si>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</si>
  <si>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</si>
  <si>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</si>
  <si>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</si>
  <si>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</si>
  <si>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</si>
  <si>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</si>
  <si>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</si>
  <si>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</si>
  <si>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</si>
  <si>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</si>
  <si>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</si>
  <si>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</si>
  <si>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</si>
  <si>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</si>
  <si>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</si>
  <si>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</si>
  <si>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</si>
  <si>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</si>
  <si>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</si>
  <si>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</si>
  <si>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</si>
  <si>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</si>
  <si>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</si>
  <si>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</si>
  <si>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</si>
  <si>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</si>
  <si>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</si>
  <si>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</si>
  <si>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</si>
  <si>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</si>
  <si>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</si>
  <si>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</si>
  <si>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</si>
  <si>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</si>
  <si>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</si>
  <si>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</si>
  <si>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</si>
  <si>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</si>
  <si>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</si>
  <si>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</si>
  <si>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</si>
  <si>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</si>
  <si>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</si>
  <si>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</si>
  <si>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</si>
  <si>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</si>
  <si>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</si>
  <si>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</si>
  <si>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</si>
  <si>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</si>
  <si>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</si>
  <si>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</si>
  <si>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</si>
  <si>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</si>
  <si>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</si>
  <si>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</si>
  <si>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</si>
  <si>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</si>
  <si>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</si>
  <si>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</si>
  <si>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</si>
  <si>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</si>
  <si>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</si>
  <si>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</si>
  <si>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</si>
  <si>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</si>
  <si>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</si>
  <si>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</si>
  <si>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</si>
  <si>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</si>
  <si>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</si>
  <si>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</si>
  <si>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</si>
  <si>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</si>
  <si>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</si>
  <si>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</si>
  <si>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</si>
  <si>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</si>
  <si>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</si>
  <si>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</si>
  <si>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</si>
  <si>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</si>
  <si>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</si>
  <si>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</si>
  <si>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</si>
  <si>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</si>
  <si>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</si>
  <si>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</si>
  <si>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</si>
  <si>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</si>
  <si>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</si>
  <si>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</si>
  <si>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</si>
  <si>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</si>
  <si>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</si>
  <si>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</si>
  <si>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</si>
  <si>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</si>
  <si>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</si>
  <si>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</si>
  <si>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</si>
  <si>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</si>
  <si>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</si>
  <si>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</si>
  <si>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</si>
  <si>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</si>
  <si>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</si>
  <si>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</si>
  <si>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</si>
  <si>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</si>
  <si>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</si>
  <si>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</si>
  <si>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</si>
  <si>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</si>
  <si>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</si>
  <si>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</si>
  <si>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</si>
  <si>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</si>
  <si>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</si>
  <si>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</si>
  <si>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</si>
  <si>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</si>
  <si>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</si>
  <si>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</si>
  <si>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</si>
  <si>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</si>
  <si>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</si>
  <si>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</si>
  <si>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</si>
  <si>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</si>
  <si>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</si>
  <si>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</si>
  <si>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</si>
  <si>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</si>
  <si>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</si>
  <si>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</si>
  <si>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</si>
  <si>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</si>
  <si>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</si>
  <si>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</si>
  <si>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</si>
  <si>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</si>
  <si>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</si>
  <si>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</si>
  <si>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</si>
  <si>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</si>
  <si>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</si>
  <si>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</si>
  <si>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</si>
  <si>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</si>
  <si>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</si>
  <si>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</si>
  <si>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</si>
  <si>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</si>
  <si>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</si>
  <si>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</si>
  <si>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</si>
  <si>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</si>
  <si>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</si>
  <si>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</si>
  <si>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</si>
  <si>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</si>
  <si>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</si>
  <si>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</si>
  <si>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</si>
  <si>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</si>
  <si>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</si>
  <si>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</si>
  <si>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</si>
  <si>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</si>
  <si>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</si>
  <si>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</si>
  <si>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</si>
  <si>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</si>
  <si>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</si>
  <si>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</si>
  <si>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</si>
  <si>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</si>
  <si>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</si>
  <si>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</si>
  <si>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</si>
  <si>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</si>
  <si>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</si>
  <si>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</si>
  <si>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</si>
  <si>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</si>
  <si>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</si>
  <si>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</si>
  <si>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</si>
  <si>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</si>
  <si>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</si>
  <si>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</si>
  <si>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</si>
  <si>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</si>
  <si>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</si>
  <si>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</si>
  <si>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</si>
  <si>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</si>
  <si>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</si>
  <si>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</si>
  <si>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</si>
  <si>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</si>
  <si>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</si>
  <si>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</si>
  <si>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</si>
  <si>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</si>
  <si>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</si>
  <si>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</si>
  <si>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</si>
  <si>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</si>
  <si>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</si>
  <si>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</si>
  <si>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</si>
  <si>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</si>
  <si>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</si>
  <si>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</si>
  <si>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</si>
  <si>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</si>
  <si>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</si>
  <si>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</si>
  <si>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</si>
  <si>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</si>
  <si>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</si>
  <si>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</si>
  <si>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</si>
  <si>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</si>
  <si>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</si>
  <si>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</si>
  <si>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</si>
  <si>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</si>
  <si>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</si>
  <si>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</si>
  <si>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</si>
  <si>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</si>
  <si>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</si>
  <si>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</si>
  <si>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</si>
  <si>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</si>
  <si>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</si>
  <si>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</si>
  <si>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</si>
  <si>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</si>
  <si>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</si>
  <si>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</si>
  <si>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</si>
  <si>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</si>
  <si>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</si>
  <si>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</si>
  <si>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</si>
  <si>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</si>
  <si>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</si>
  <si>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</si>
  <si>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</si>
  <si>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</si>
  <si>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</si>
  <si>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</si>
  <si>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</si>
  <si>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</si>
  <si>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</si>
  <si>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</si>
  <si>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</si>
  <si>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</si>
  <si>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</si>
  <si>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</si>
  <si>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</si>
  <si>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</si>
  <si>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</si>
  <si>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</si>
  <si>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</si>
  <si>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</si>
  <si>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</si>
  <si>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</si>
  <si>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</si>
  <si>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</si>
  <si>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</si>
  <si>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</si>
  <si>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</si>
  <si>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</si>
  <si>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</si>
  <si>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</si>
  <si>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</si>
  <si>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</si>
  <si>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</si>
  <si>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</si>
  <si>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</si>
  <si>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</si>
  <si>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</si>
  <si>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</si>
  <si>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</si>
  <si>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</si>
  <si>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</si>
  <si>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</si>
  <si>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</si>
  <si>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</si>
  <si>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</si>
  <si>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</si>
  <si>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</si>
  <si>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</si>
  <si>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</si>
  <si>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</si>
  <si>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</si>
  <si>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</si>
  <si>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</si>
  <si>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</si>
  <si>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</si>
  <si>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</si>
  <si>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</si>
  <si>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</si>
  <si>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</si>
  <si>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</si>
  <si>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</si>
  <si>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</si>
  <si>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</si>
  <si>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</si>
  <si>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</si>
  <si>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</si>
  <si>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</si>
  <si>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</si>
  <si>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</si>
  <si>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</si>
  <si>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</si>
  <si>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</si>
  <si>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</si>
  <si>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</si>
  <si>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</si>
  <si>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</si>
  <si>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</si>
  <si>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</si>
  <si>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</si>
  <si>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</si>
  <si>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</si>
  <si>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</si>
  <si>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</si>
  <si>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</si>
  <si>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</si>
  <si>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</si>
  <si>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</si>
  <si>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</si>
  <si>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</si>
  <si>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</si>
  <si>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</si>
  <si>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</si>
  <si>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</si>
  <si>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</si>
  <si>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</si>
  <si>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</si>
  <si>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</si>
  <si>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</si>
  <si>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</si>
  <si>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</si>
  <si>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</si>
  <si>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</si>
  <si>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</si>
  <si>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</si>
  <si>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</si>
  <si>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</si>
  <si>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</si>
  <si>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</si>
  <si>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</si>
  <si>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</si>
  <si>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</si>
  <si>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</si>
  <si>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</si>
  <si>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</si>
  <si>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</si>
  <si>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</si>
  <si>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</si>
  <si>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</si>
  <si>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</si>
  <si>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</si>
  <si>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</si>
  <si>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</si>
  <si>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</si>
  <si>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</si>
  <si>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</si>
  <si>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</si>
  <si>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</si>
  <si>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</si>
  <si>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</si>
  <si>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</si>
  <si>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</si>
  <si>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</si>
  <si>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</si>
  <si>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</si>
  <si>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</si>
  <si>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</si>
  <si>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</si>
  <si>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</si>
  <si>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</si>
  <si>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</si>
  <si>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</si>
  <si>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</si>
  <si>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</si>
  <si>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</si>
  <si>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</si>
  <si>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</si>
  <si>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</si>
  <si>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</si>
  <si>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</si>
  <si>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</si>
  <si>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</si>
  <si>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</si>
  <si>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</si>
  <si>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</si>
  <si>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</si>
  <si>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</si>
  <si>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</si>
  <si>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</si>
  <si>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</si>
  <si>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</si>
  <si>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</si>
  <si>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</si>
  <si>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</si>
  <si>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</si>
  <si>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</si>
  <si>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</si>
  <si>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</si>
  <si>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</si>
  <si>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</si>
  <si>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</si>
  <si>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</si>
  <si>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</si>
  <si>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</si>
  <si>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</si>
  <si>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</si>
  <si>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</si>
  <si>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</si>
  <si>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</si>
  <si>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</si>
  <si>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</si>
  <si>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</si>
  <si>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</si>
  <si>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</si>
  <si>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</si>
  <si>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</si>
  <si>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</si>
  <si>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</si>
  <si>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</si>
  <si>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</si>
  <si>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</si>
  <si>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</si>
  <si>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</si>
  <si>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</si>
  <si>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</si>
  <si>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</si>
  <si>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</si>
  <si>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</si>
  <si>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</si>
  <si>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</si>
  <si>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</si>
  <si>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</si>
  <si>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</si>
  <si>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</si>
  <si>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</si>
  <si>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</si>
  <si>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</si>
  <si>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</si>
  <si>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</si>
  <si>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</si>
  <si>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</si>
  <si>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</si>
  <si>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</si>
  <si>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</si>
  <si>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</si>
  <si>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</si>
  <si>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</si>
  <si>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</si>
  <si>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</si>
  <si>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</si>
  <si>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</si>
  <si>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</si>
  <si>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</si>
  <si>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</si>
  <si>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</si>
  <si>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</si>
  <si>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</si>
  <si>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</si>
  <si>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</si>
  <si>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</si>
  <si>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</si>
  <si>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</si>
  <si>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</si>
  <si>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</si>
  <si>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</si>
  <si>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</si>
  <si>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</si>
  <si>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</si>
  <si>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</si>
  <si>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</si>
  <si>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</si>
  <si>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</si>
  <si>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</si>
  <si>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</si>
  <si>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</si>
  <si>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</si>
  <si>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</si>
  <si>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</si>
  <si>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</si>
  <si>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</si>
  <si>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</si>
  <si>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</si>
  <si>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</si>
  <si>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</si>
  <si>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</si>
  <si>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</si>
  <si>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</si>
  <si>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</si>
  <si>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</si>
  <si>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</si>
  <si>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</si>
  <si>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</si>
  <si>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</si>
  <si>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</si>
  <si>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</si>
  <si>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</si>
  <si>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</si>
  <si>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</si>
  <si>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</si>
  <si>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</si>
  <si>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</si>
  <si>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</si>
  <si>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</si>
  <si>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</si>
  <si>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</si>
  <si>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</si>
  <si>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</si>
  <si>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</si>
  <si>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</si>
  <si>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</si>
  <si>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</si>
  <si>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</si>
  <si>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</si>
  <si>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</si>
  <si>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</si>
  <si>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</si>
  <si>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</si>
  <si>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</si>
  <si>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</si>
  <si>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</si>
  <si>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</si>
  <si>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</si>
  <si>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</si>
  <si>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</si>
  <si>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</si>
  <si>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</si>
  <si>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</si>
  <si>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</si>
  <si>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</si>
  <si>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</si>
  <si>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</si>
  <si>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</si>
  <si>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</si>
  <si>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</si>
  <si>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</si>
  <si>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</si>
  <si>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</si>
  <si>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</si>
  <si>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</si>
  <si>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</si>
  <si>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</si>
  <si>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</si>
  <si>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</si>
  <si>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</si>
  <si>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</si>
  <si>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</si>
  <si>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</si>
  <si>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</si>
  <si>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</si>
  <si>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</si>
  <si>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</si>
  <si>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</si>
  <si>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</si>
  <si>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</si>
  <si>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</si>
  <si>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</si>
  <si>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</si>
  <si>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</si>
  <si>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</si>
  <si>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</si>
  <si>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</si>
  <si>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</si>
  <si>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</si>
  <si>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</si>
  <si>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</si>
  <si>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</si>
  <si>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</si>
  <si>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</si>
  <si>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</si>
  <si>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</si>
  <si>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</si>
  <si>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</si>
  <si>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</si>
  <si>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</si>
  <si>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</si>
  <si>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</si>
  <si>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</si>
  <si>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</si>
  <si>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</si>
  <si>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</si>
  <si>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</si>
  <si>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</si>
  <si>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</si>
  <si>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</si>
  <si>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</si>
  <si>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</si>
  <si>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</si>
  <si>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</si>
  <si>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</si>
  <si>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</si>
  <si>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</si>
  <si>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</si>
  <si>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</si>
  <si>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</si>
  <si>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</si>
  <si>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</si>
  <si>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</si>
  <si>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</si>
  <si>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</si>
  <si>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</si>
  <si>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</si>
  <si>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</si>
  <si>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</si>
  <si>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</si>
  <si>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</si>
  <si>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</si>
  <si>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</si>
  <si>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</si>
  <si>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</si>
  <si>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</si>
  <si>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</si>
  <si>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</si>
  <si>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</si>
  <si>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</si>
  <si>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</si>
  <si>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</si>
  <si>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</si>
  <si>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</si>
  <si>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</si>
  <si>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</si>
  <si>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</si>
  <si>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</si>
  <si>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</si>
  <si>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</si>
  <si>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</si>
  <si>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</si>
  <si>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</si>
  <si>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</si>
  <si>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</si>
  <si>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</si>
  <si>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</si>
  <si>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</si>
  <si>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</si>
  <si>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</si>
  <si>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</si>
  <si>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</si>
  <si>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</si>
  <si>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</si>
  <si>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</si>
  <si>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</si>
  <si>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</si>
  <si>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</si>
  <si>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</si>
  <si>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</si>
  <si>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</si>
  <si>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</si>
  <si>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</si>
  <si>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</si>
  <si>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</si>
  <si>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</si>
  <si>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</si>
  <si>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</si>
  <si>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</si>
  <si>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</si>
  <si>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</si>
  <si>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</si>
  <si>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</si>
  <si>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</si>
  <si>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</si>
  <si>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</si>
  <si>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</si>
  <si>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</si>
  <si>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</si>
  <si>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</si>
  <si>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</si>
  <si>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</si>
  <si>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</si>
  <si>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</si>
  <si>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</si>
  <si>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</si>
  <si>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</si>
  <si>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</si>
  <si>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</si>
  <si>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</si>
  <si>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</si>
  <si>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</si>
  <si>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</si>
  <si>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</si>
  <si>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</si>
  <si>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</si>
  <si>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</si>
  <si>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</si>
  <si>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</si>
  <si>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</si>
  <si>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</si>
  <si>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</si>
  <si>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</si>
  <si>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</si>
  <si>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</si>
  <si>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</si>
  <si>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</si>
  <si>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</si>
  <si>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</si>
  <si>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</si>
  <si>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</si>
  <si>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</si>
  <si>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</si>
  <si>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</si>
  <si>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</si>
  <si>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</si>
  <si>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</si>
  <si>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</si>
  <si>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</si>
  <si>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</si>
  <si>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</si>
  <si>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</si>
  <si>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</si>
  <si>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</si>
  <si>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</si>
  <si>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</si>
  <si>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</si>
  <si>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</si>
  <si>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</si>
  <si>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</si>
  <si>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</si>
  <si>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</si>
  <si>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</si>
  <si>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</si>
  <si>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</si>
  <si>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</si>
  <si>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</si>
  <si>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</si>
  <si>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</si>
  <si>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</si>
  <si>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</si>
  <si>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</si>
  <si>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</si>
  <si>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</si>
  <si>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</si>
  <si>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</si>
  <si>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</si>
  <si>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</si>
  <si>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</si>
  <si>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</si>
  <si>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</si>
  <si>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</si>
  <si>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</si>
  <si>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</si>
  <si>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</si>
  <si>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</si>
  <si>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</si>
  <si>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</si>
  <si>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</si>
  <si>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</si>
  <si>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</si>
  <si>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</si>
  <si>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</si>
  <si>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</si>
  <si>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</si>
  <si>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</si>
  <si>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</si>
  <si>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</si>
  <si>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</si>
  <si>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</si>
  <si>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</si>
  <si>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</si>
  <si>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</si>
  <si>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</si>
  <si>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</si>
  <si>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</si>
  <si>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</si>
  <si>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</si>
  <si>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</si>
  <si>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</si>
  <si>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</si>
  <si>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</si>
  <si>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</si>
  <si>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</si>
  <si>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</si>
  <si>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</si>
  <si>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</si>
  <si>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</si>
  <si>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</si>
  <si>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</si>
  <si>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</si>
  <si>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</si>
  <si>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</si>
  <si>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</si>
  <si>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</si>
  <si>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</si>
  <si>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</si>
  <si>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</si>
  <si>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</si>
  <si>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</si>
  <si>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</si>
  <si>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</si>
  <si>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</si>
  <si>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</si>
  <si>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</si>
  <si>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</si>
  <si>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</si>
  <si>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</si>
  <si>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</si>
  <si>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</si>
  <si>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</si>
  <si>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</si>
  <si>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</si>
  <si>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</si>
  <si>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</si>
  <si>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</si>
  <si>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</si>
  <si>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</si>
  <si>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</si>
  <si>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</si>
  <si>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</si>
  <si>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</si>
  <si>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</si>
  <si>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</si>
  <si>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</si>
  <si>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</si>
  <si>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</si>
  <si>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</si>
  <si>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</si>
  <si>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</si>
  <si>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</si>
  <si>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</si>
  <si>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</si>
  <si>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</si>
  <si>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</si>
  <si>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</si>
  <si>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</si>
  <si>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</si>
  <si>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</si>
  <si>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</si>
  <si>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</si>
  <si>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</si>
  <si>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</si>
  <si>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</si>
  <si>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</si>
  <si>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</si>
  <si>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</si>
  <si>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</si>
  <si>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</si>
  <si>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</si>
  <si>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</si>
  <si>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</si>
  <si>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</si>
  <si>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</si>
  <si>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</si>
  <si>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</si>
  <si>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</si>
  <si>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</si>
  <si>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</si>
  <si>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</si>
  <si>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</si>
  <si>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</si>
  <si>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</si>
  <si>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</si>
  <si>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</si>
  <si>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</si>
  <si>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</si>
  <si>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</si>
  <si>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</si>
  <si>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</si>
  <si>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</si>
  <si>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</si>
  <si>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</si>
  <si>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</si>
  <si>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</si>
  <si>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</si>
  <si>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</si>
  <si>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</si>
  <si>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</si>
  <si>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</si>
  <si>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</si>
  <si>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</si>
  <si>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</si>
  <si>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</si>
  <si>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</si>
  <si>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</si>
  <si>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</si>
  <si>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</si>
  <si>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</si>
  <si>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</si>
  <si>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</si>
  <si>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</si>
  <si>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</si>
  <si>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</si>
  <si>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</si>
  <si>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</si>
  <si>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</si>
  <si>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</si>
  <si>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</si>
  <si>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</si>
  <si>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</si>
  <si>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</si>
  <si>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</si>
  <si>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</si>
  <si>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</si>
  <si>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</si>
  <si>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</si>
  <si>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</si>
  <si>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</si>
  <si>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</si>
  <si>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</si>
  <si>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</si>
  <si>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</si>
  <si>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</si>
  <si>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</si>
  <si>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</si>
  <si>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</si>
  <si>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</si>
  <si>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</si>
  <si>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</si>
  <si>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</si>
  <si>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</si>
  <si>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</si>
  <si>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</si>
  <si>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</si>
  <si>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</si>
  <si>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</si>
  <si>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</si>
  <si>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</si>
  <si>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</si>
  <si>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</si>
  <si>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</si>
  <si>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</si>
  <si>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</si>
  <si>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</si>
  <si>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</si>
  <si>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</si>
  <si>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</si>
  <si>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</si>
  <si>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</si>
  <si>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</si>
  <si>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</si>
  <si>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</si>
  <si>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</si>
  <si>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</si>
  <si>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</si>
  <si>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</si>
  <si>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</si>
  <si>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</si>
  <si>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</si>
  <si>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</si>
  <si>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</si>
  <si>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</si>
  <si>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</si>
  <si>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</si>
  <si>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</si>
  <si>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</si>
  <si>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</si>
  <si>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</si>
  <si>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</si>
  <si>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</si>
  <si>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</si>
  <si>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</si>
  <si>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</si>
  <si>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</si>
  <si>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</si>
  <si>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</si>
  <si>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</si>
  <si>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</si>
  <si>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</si>
  <si>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</si>
  <si>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</si>
  <si>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</si>
  <si>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</si>
  <si>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</si>
  <si>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</si>
  <si>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</si>
  <si>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</si>
  <si>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</si>
  <si>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</si>
  <si>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</si>
  <si>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</si>
  <si>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</si>
  <si>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</si>
  <si>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</si>
  <si>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</si>
  <si>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</si>
  <si>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</si>
  <si>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</si>
  <si>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</si>
  <si>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</si>
  <si>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</si>
  <si>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</si>
  <si>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</si>
  <si>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</si>
  <si>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</si>
  <si>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</si>
  <si>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</si>
  <si>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</si>
  <si>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</si>
  <si>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</si>
  <si>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</si>
  <si>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</si>
  <si>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</si>
  <si>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</si>
  <si>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</si>
  <si>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</si>
  <si>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</si>
  <si>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</si>
  <si>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</si>
  <si>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</si>
  <si>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</si>
  <si>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</si>
  <si>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</si>
  <si>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</si>
  <si>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</si>
  <si>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</si>
  <si>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</si>
  <si>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</si>
  <si>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</si>
  <si>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</si>
  <si>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</si>
  <si>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</si>
  <si>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</si>
  <si>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</si>
  <si>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</si>
  <si>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</si>
  <si>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</si>
  <si>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</si>
  <si>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</si>
  <si>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</si>
  <si>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</si>
  <si>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</si>
  <si>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</si>
  <si>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</si>
  <si>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</si>
  <si>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</si>
  <si>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</si>
  <si>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</si>
  <si>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</si>
  <si>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</si>
  <si>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</si>
  <si>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</si>
  <si>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</si>
  <si>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</si>
  <si>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</si>
  <si>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</si>
  <si>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</si>
  <si>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</si>
  <si>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</si>
  <si>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</si>
  <si>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</si>
  <si>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</si>
  <si>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</si>
  <si>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</si>
  <si>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</si>
  <si>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</si>
  <si>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</si>
  <si>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</si>
  <si>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</si>
  <si>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</si>
  <si>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</si>
  <si>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</si>
  <si>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</si>
  <si>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</si>
  <si>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</si>
  <si>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</si>
  <si>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</si>
  <si>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</si>
  <si>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</si>
  <si>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</si>
  <si>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</si>
  <si>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</si>
  <si>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</si>
  <si>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</si>
  <si>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</si>
  <si>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</si>
  <si>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</si>
  <si>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</si>
  <si>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</si>
  <si>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</si>
  <si>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</si>
  <si>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</si>
  <si>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</si>
  <si>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</si>
  <si>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</si>
  <si>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</si>
  <si>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</si>
  <si>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</si>
  <si>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</si>
  <si>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</si>
  <si>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</si>
  <si>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</si>
  <si>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</si>
  <si>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</si>
  <si>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</si>
  <si>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</si>
  <si>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</si>
  <si>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</si>
  <si>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</si>
  <si>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</si>
  <si>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</si>
  <si>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</si>
  <si>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</si>
  <si>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</si>
  <si>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</si>
  <si>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</si>
  <si>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</si>
  <si>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</si>
  <si>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</si>
  <si>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</si>
  <si>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</si>
  <si>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</si>
  <si>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</si>
  <si>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</si>
  <si>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</si>
  <si>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</si>
  <si>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</si>
  <si>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</si>
  <si>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</si>
  <si>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</si>
  <si>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</si>
  <si>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</si>
  <si>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</si>
  <si>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</si>
  <si>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</si>
  <si>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</si>
  <si>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</si>
  <si>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</si>
  <si>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</si>
  <si>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</si>
  <si>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</si>
  <si>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</si>
  <si>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</si>
  <si>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</si>
  <si>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</si>
  <si>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</si>
  <si>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</si>
  <si>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</si>
  <si>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</si>
  <si>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</si>
  <si>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</si>
  <si>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</si>
  <si>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</si>
  <si>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</si>
  <si>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</si>
  <si>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</si>
  <si>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</si>
  <si>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</si>
  <si>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</si>
  <si>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</si>
  <si>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</si>
  <si>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</si>
  <si>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</si>
  <si>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</si>
  <si>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</si>
  <si>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</si>
  <si>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</si>
  <si>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</si>
  <si>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</si>
  <si>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</si>
  <si>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</si>
  <si>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</si>
  <si>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</si>
  <si>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</si>
  <si>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</si>
  <si>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</si>
  <si>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</si>
  <si>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</si>
  <si>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</si>
  <si>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</si>
  <si>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</si>
  <si>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</si>
  <si>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</si>
  <si>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</si>
  <si>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</si>
  <si>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</si>
  <si>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</si>
  <si>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</si>
  <si>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</si>
  <si>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</si>
  <si>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</si>
  <si>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</si>
  <si>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</si>
  <si>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</si>
  <si>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</si>
  <si>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</si>
  <si>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</si>
  <si>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</si>
  <si>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</si>
  <si>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</si>
  <si>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</si>
  <si>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</si>
  <si>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</si>
  <si>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</si>
  <si>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</si>
  <si>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</si>
  <si>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</si>
  <si>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</si>
  <si>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</si>
  <si>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</si>
  <si>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</si>
  <si>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</si>
  <si>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</si>
  <si>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</si>
  <si>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</si>
  <si>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</si>
  <si>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</si>
  <si>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</si>
  <si>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</si>
  <si>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</si>
  <si>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</si>
  <si>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</si>
  <si>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</si>
  <si>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</si>
  <si>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</si>
  <si>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</si>
  <si>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</si>
  <si>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</si>
  <si>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</si>
  <si>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</si>
  <si>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</si>
  <si>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</si>
  <si>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</si>
  <si>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</si>
  <si>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</si>
  <si>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</si>
  <si>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</si>
  <si>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</si>
  <si>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</si>
  <si>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</si>
  <si>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</si>
  <si>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</si>
  <si>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</si>
  <si>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</si>
  <si>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</si>
  <si>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</si>
  <si>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</si>
  <si>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</si>
  <si>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</si>
  <si>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</si>
  <si>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</si>
  <si>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</si>
  <si>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</si>
  <si>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</si>
  <si>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</si>
  <si>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</si>
  <si>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</si>
  <si>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</si>
  <si>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</si>
  <si>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</si>
  <si>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</si>
  <si>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</si>
  <si>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</si>
  <si>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</si>
  <si>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</si>
  <si>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</si>
  <si>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</si>
  <si>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</si>
  <si>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</si>
  <si>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</si>
  <si>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</si>
  <si>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</si>
  <si>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</si>
  <si>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</si>
  <si>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</si>
  <si>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</si>
  <si>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</si>
  <si>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</si>
  <si>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</si>
  <si>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</si>
  <si>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</si>
  <si>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</si>
  <si>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</si>
  <si>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</si>
  <si>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</si>
  <si>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</si>
  <si>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</si>
  <si>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</si>
  <si>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</si>
  <si>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</si>
  <si>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</si>
  <si>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</si>
  <si>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</si>
  <si>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</si>
  <si>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</si>
  <si>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</si>
  <si>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</si>
  <si>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</si>
  <si>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</si>
  <si>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</si>
  <si>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</si>
  <si>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</si>
  <si>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</si>
  <si>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</si>
  <si>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</si>
  <si>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</si>
  <si>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</si>
  <si>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</si>
  <si>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</si>
  <si>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</si>
  <si>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</si>
  <si>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</si>
  <si>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</si>
  <si>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</si>
  <si>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</si>
  <si>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</si>
  <si>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</si>
  <si>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</si>
  <si>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</si>
  <si>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</si>
  <si>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</si>
  <si>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</si>
  <si>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</si>
  <si>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</si>
  <si>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</si>
  <si>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</si>
  <si>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</si>
  <si>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</si>
  <si>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</si>
  <si>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</si>
  <si>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</si>
  <si>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</si>
  <si>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</si>
  <si>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</si>
  <si>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</si>
  <si>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</si>
  <si>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</si>
  <si>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</si>
  <si>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</si>
  <si>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</si>
  <si>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</si>
  <si>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</si>
  <si>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</si>
  <si>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</si>
  <si>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</si>
  <si>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</si>
  <si>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</si>
  <si>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</si>
  <si>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</si>
  <si>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</si>
  <si>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</si>
  <si>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</si>
  <si>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</si>
  <si>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</si>
  <si>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</si>
  <si>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</si>
  <si>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</si>
  <si>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</si>
  <si>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</si>
  <si>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</si>
  <si>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</si>
  <si>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</si>
  <si>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</si>
  <si>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</si>
  <si>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</si>
  <si>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</si>
  <si>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</si>
  <si>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</si>
  <si>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</si>
  <si>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</si>
  <si>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</si>
  <si>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</si>
  <si>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</si>
  <si>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</si>
  <si>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</si>
  <si>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</si>
  <si>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</si>
  <si>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</si>
  <si>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</si>
  <si>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</si>
  <si>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</si>
  <si>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</si>
  <si>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</si>
  <si>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</si>
  <si>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</si>
  <si>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</si>
  <si>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</si>
  <si>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</si>
  <si>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</si>
  <si>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</si>
  <si>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</si>
  <si>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</si>
  <si>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</si>
  <si>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</si>
  <si>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</si>
  <si>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</si>
  <si>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</si>
  <si>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</si>
  <si>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</si>
  <si>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</si>
  <si>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</si>
  <si>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</si>
  <si>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</si>
  <si>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</si>
  <si>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</si>
  <si>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</si>
  <si>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</si>
  <si>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</si>
  <si>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</si>
  <si>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</si>
  <si>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</si>
  <si>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</si>
  <si>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</si>
  <si>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</si>
  <si>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</si>
  <si>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</si>
  <si>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</si>
  <si>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</si>
  <si>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</si>
  <si>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</si>
  <si>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</si>
  <si>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</si>
  <si>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</si>
  <si>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</si>
  <si>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</si>
  <si>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</si>
  <si>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</si>
  <si>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</si>
  <si>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</si>
  <si>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</si>
  <si>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</si>
  <si>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</si>
  <si>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</si>
  <si>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</si>
  <si>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</si>
  <si>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</si>
  <si>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</si>
  <si>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</si>
  <si>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</si>
  <si>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</si>
  <si>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</si>
  <si>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</si>
  <si>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</si>
  <si>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</si>
  <si>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</si>
  <si>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</si>
  <si>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</si>
  <si>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</si>
  <si>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</si>
  <si>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</si>
  <si>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</si>
  <si>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</si>
  <si>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</si>
  <si>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</si>
  <si>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</si>
  <si>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</si>
  <si>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</si>
  <si>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</si>
  <si>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</si>
  <si>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</si>
  <si>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</si>
  <si>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</si>
  <si>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</si>
  <si>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</si>
  <si>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</si>
  <si>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</si>
  <si>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</si>
  <si>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</si>
  <si>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</si>
  <si>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</si>
  <si>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</si>
  <si>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</si>
  <si>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</si>
  <si>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</si>
  <si>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</si>
  <si>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</si>
  <si>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</si>
  <si>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</si>
  <si>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</si>
  <si>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</si>
  <si>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</si>
  <si>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</si>
  <si>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</si>
  <si>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</si>
  <si>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</si>
  <si>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</si>
  <si>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</si>
  <si>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</si>
  <si>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</si>
  <si>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</si>
  <si>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</si>
  <si>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</si>
  <si>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</si>
  <si>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</si>
  <si>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</si>
  <si>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</si>
  <si>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</si>
  <si>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</si>
  <si>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</si>
  <si>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</si>
  <si>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</si>
  <si>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</si>
  <si>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</si>
  <si>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</si>
  <si>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</si>
  <si>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</si>
  <si>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</si>
  <si>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</si>
  <si>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</si>
  <si>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</si>
  <si>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</si>
  <si>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</si>
  <si>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</si>
  <si>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</si>
  <si>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</si>
  <si>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</si>
  <si>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</si>
  <si>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</si>
  <si>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</si>
  <si>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</si>
  <si>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</si>
  <si>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</si>
  <si>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</si>
  <si>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</si>
  <si>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</si>
  <si>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</si>
  <si>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</si>
  <si>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</si>
  <si>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</si>
  <si>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</si>
  <si>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</si>
  <si>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</si>
  <si>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</si>
  <si>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</si>
  <si>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</si>
  <si>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</si>
  <si>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</si>
  <si>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</si>
  <si>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</si>
  <si>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</si>
  <si>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</si>
  <si>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</si>
  <si>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</si>
  <si>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</si>
  <si>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</si>
  <si>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</si>
  <si>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</si>
  <si>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</si>
  <si>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</si>
  <si>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</si>
  <si>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</si>
  <si>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</si>
  <si>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</si>
  <si>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</si>
  <si>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</si>
  <si>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</si>
  <si>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</si>
  <si>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</si>
  <si>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</si>
  <si>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</si>
  <si>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</si>
  <si>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</si>
  <si>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</si>
  <si>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</si>
  <si>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</si>
  <si>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</si>
  <si>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</si>
  <si>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</si>
  <si>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</si>
  <si>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</si>
  <si>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</si>
  <si>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</si>
  <si>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</si>
  <si>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</si>
  <si>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</si>
  <si>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</si>
  <si>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</si>
  <si>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</si>
  <si>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</si>
  <si>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</si>
  <si>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</si>
  <si>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</si>
  <si>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</si>
  <si>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</si>
  <si>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</si>
  <si>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</si>
  <si>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</si>
  <si>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</si>
  <si>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</si>
  <si>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</si>
  <si>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</si>
  <si>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</si>
  <si>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</si>
  <si>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</si>
  <si>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</si>
  <si>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</si>
  <si>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</si>
  <si>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</si>
  <si>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</si>
  <si>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</si>
  <si>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</si>
  <si>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</si>
  <si>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</si>
  <si>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</si>
  <si>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</si>
  <si>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</si>
  <si>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</si>
  <si>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</si>
  <si>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</si>
  <si>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</si>
  <si>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</si>
  <si>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</si>
  <si>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</si>
  <si>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</si>
  <si>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</si>
  <si>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</si>
  <si>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</si>
  <si>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</si>
  <si>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</si>
  <si>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</si>
  <si>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</si>
  <si>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</si>
  <si>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</si>
  <si>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</si>
  <si>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</si>
  <si>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</si>
  <si>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</si>
  <si>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</si>
  <si>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</si>
  <si>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</si>
  <si>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</si>
  <si>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</si>
  <si>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</si>
  <si>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</si>
  <si>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</si>
  <si>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</si>
  <si>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</si>
  <si>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</si>
  <si>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</si>
  <si>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</si>
  <si>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</si>
  <si>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</si>
  <si>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</si>
  <si>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</si>
  <si>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</si>
  <si>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</si>
  <si>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</si>
  <si>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</si>
  <si>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</si>
  <si>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</si>
  <si>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</si>
  <si>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</si>
  <si>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</si>
  <si>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</si>
  <si>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</si>
  <si>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</si>
  <si>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</si>
  <si>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</si>
  <si>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</si>
  <si>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</si>
  <si>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</si>
  <si>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</si>
  <si>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</si>
  <si>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</si>
  <si>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</si>
  <si>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</si>
  <si>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</si>
  <si>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</si>
  <si>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</si>
  <si>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</si>
  <si>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</si>
  <si>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</si>
  <si>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</si>
  <si>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</si>
  <si>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</si>
  <si>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</si>
  <si>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</si>
  <si>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</si>
  <si>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</si>
  <si>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</si>
  <si>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</si>
  <si>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</si>
  <si>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</si>
  <si>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</si>
  <si>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</si>
  <si>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</si>
  <si>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</si>
  <si>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</si>
  <si>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</si>
  <si>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</si>
  <si>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</si>
  <si>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</si>
  <si>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</si>
  <si>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</si>
  <si>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</si>
  <si>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</si>
  <si>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</si>
  <si>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</si>
  <si>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</si>
  <si>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</si>
  <si>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</si>
  <si>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</si>
  <si>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</si>
  <si>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</si>
  <si>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</si>
  <si>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</si>
  <si>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</si>
  <si>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</si>
  <si>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</si>
  <si>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</si>
  <si>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</si>
  <si>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</si>
  <si>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</si>
  <si>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</si>
  <si>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</si>
  <si>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</si>
  <si>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</si>
  <si>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</si>
  <si>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</si>
  <si>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</si>
  <si>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</si>
  <si>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</si>
  <si>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</si>
  <si>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</si>
  <si>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</si>
  <si>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</si>
  <si>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</si>
  <si>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</si>
  <si>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</si>
  <si>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</si>
  <si>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</si>
  <si>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</si>
  <si>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</si>
  <si>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</si>
  <si>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</si>
  <si>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</si>
  <si>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</si>
  <si>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</si>
  <si>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</si>
  <si>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</si>
  <si>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</si>
  <si>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</si>
  <si>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</si>
  <si>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</si>
  <si>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</si>
  <si>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</si>
  <si>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</si>
  <si>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</si>
  <si>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</si>
  <si>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</si>
  <si>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</si>
  <si>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</si>
  <si>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</si>
  <si>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</si>
  <si>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</si>
  <si>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</si>
  <si>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</si>
  <si>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</si>
  <si>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</si>
  <si>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</si>
  <si>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</si>
  <si>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</si>
  <si>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</si>
  <si>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</si>
  <si>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</si>
  <si>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</si>
  <si>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</si>
  <si>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</si>
  <si>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</si>
  <si>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</si>
  <si>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</si>
  <si>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</si>
  <si>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</si>
  <si>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</si>
  <si>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</si>
  <si>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</si>
  <si>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</si>
  <si>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</si>
  <si>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</si>
  <si>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</si>
  <si>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</si>
  <si>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</si>
  <si>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</si>
  <si>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</si>
  <si>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</si>
  <si>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</si>
  <si>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</si>
  <si>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</si>
  <si>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</si>
  <si>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</si>
  <si>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</si>
  <si>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</si>
  <si>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</si>
  <si>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</si>
  <si>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</si>
  <si>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</si>
  <si>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</si>
  <si>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</si>
  <si>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</si>
  <si>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</si>
  <si>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</si>
  <si>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</si>
  <si>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</si>
  <si>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</si>
  <si>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</si>
  <si>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</si>
  <si>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</si>
  <si>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</si>
  <si>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</si>
  <si>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</si>
  <si>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</si>
  <si>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</si>
  <si>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</si>
  <si>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</si>
  <si>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</si>
  <si>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</si>
  <si>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</si>
  <si>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</si>
  <si>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</si>
  <si>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</si>
  <si>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</si>
  <si>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</si>
  <si>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</si>
  <si>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</si>
  <si>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</si>
  <si>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</si>
  <si>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</si>
  <si>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</si>
  <si>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</si>
  <si>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</si>
  <si>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</si>
  <si>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</si>
  <si>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</si>
  <si>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</si>
  <si>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</si>
  <si>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</si>
  <si>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</si>
  <si>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</si>
  <si>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</si>
  <si>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</si>
  <si>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</si>
  <si>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</si>
  <si>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</si>
  <si>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</si>
  <si>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</si>
  <si>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</si>
  <si>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</si>
  <si>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</si>
  <si>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</si>
  <si>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</si>
  <si>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</si>
  <si>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</si>
  <si>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</si>
  <si>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</si>
  <si>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</si>
  <si>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</si>
  <si>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</si>
  <si>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</si>
  <si>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</si>
  <si>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</si>
  <si>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</si>
  <si>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</si>
  <si>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</si>
  <si>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</si>
  <si>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</si>
  <si>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</si>
  <si>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</si>
  <si>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</si>
  <si>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</si>
  <si>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</si>
  <si>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</si>
  <si>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</si>
  <si>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</si>
  <si>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</si>
  <si>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</si>
  <si>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</si>
  <si>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</si>
  <si>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</si>
  <si>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</si>
  <si>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</si>
  <si>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</si>
  <si>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</si>
  <si>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</si>
  <si>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</si>
  <si>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</si>
  <si>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</si>
  <si>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</si>
  <si>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</si>
  <si>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</si>
  <si>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</si>
  <si>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</si>
  <si>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</si>
  <si>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</si>
  <si>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</si>
  <si>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</si>
  <si>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</si>
  <si>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</si>
  <si>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</si>
  <si>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</si>
  <si>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</si>
  <si>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</si>
  <si>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</si>
  <si>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</si>
  <si>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</si>
  <si>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</si>
  <si>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</si>
  <si>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</si>
  <si>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</si>
  <si>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</si>
  <si>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</si>
  <si>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</si>
  <si>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</si>
  <si>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</si>
  <si>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</si>
  <si>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</si>
  <si>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</si>
  <si>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</si>
  <si>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</si>
  <si>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</si>
  <si>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</si>
  <si>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</si>
  <si>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</si>
  <si>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</si>
  <si>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</si>
  <si>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</si>
  <si>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</si>
  <si>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</si>
  <si>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</si>
  <si>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</si>
  <si>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</si>
  <si>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</si>
  <si>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</si>
  <si>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</si>
  <si>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</si>
  <si>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</si>
  <si>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</si>
  <si>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</si>
  <si>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</si>
  <si>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</si>
  <si>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</si>
  <si>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</si>
  <si>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</si>
  <si>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</si>
  <si>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</si>
  <si>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</si>
  <si>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</si>
  <si>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</si>
  <si>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</si>
  <si>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</si>
  <si>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</si>
  <si>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</si>
  <si>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</si>
  <si>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</si>
  <si>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</si>
  <si>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</si>
  <si>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</si>
  <si>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</si>
  <si>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</si>
  <si>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</si>
  <si>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</si>
  <si>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</si>
  <si>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</si>
  <si>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</si>
  <si>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</si>
  <si>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</si>
  <si>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</si>
  <si>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</si>
  <si>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</si>
  <si>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</si>
  <si>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</si>
  <si>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</si>
  <si>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</si>
  <si>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</si>
  <si>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</si>
  <si>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</si>
  <si>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</si>
  <si>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</si>
  <si>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</si>
  <si>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</si>
  <si>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</si>
  <si>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</si>
  <si>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</si>
  <si>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</si>
  <si>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</si>
  <si>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</si>
  <si>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</si>
  <si>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</si>
  <si>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</si>
  <si>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</si>
  <si>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</si>
  <si>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</si>
  <si>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</si>
  <si>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</si>
  <si>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</si>
  <si>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</si>
  <si>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</si>
  <si>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</si>
  <si>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</si>
  <si>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</si>
  <si>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</si>
  <si>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</si>
  <si>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</si>
  <si>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</si>
  <si>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</si>
  <si>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</si>
  <si>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</si>
  <si>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</si>
  <si>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</si>
  <si>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</si>
  <si>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</si>
  <si>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</si>
  <si>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</si>
  <si>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</si>
  <si>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</si>
  <si>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</si>
  <si>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</si>
  <si>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</si>
  <si>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</si>
  <si>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</si>
  <si>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</si>
  <si>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</si>
  <si>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</si>
  <si>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</si>
  <si>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</si>
  <si>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</si>
  <si>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</si>
  <si>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</si>
  <si>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</si>
  <si>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</si>
  <si>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</si>
  <si>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</si>
  <si>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</si>
  <si>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</si>
  <si>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</si>
  <si>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</si>
  <si>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</si>
  <si>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</si>
  <si>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</si>
  <si>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</si>
  <si>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</si>
  <si>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</si>
  <si>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</si>
  <si>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</si>
  <si>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</si>
  <si>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</si>
  <si>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</si>
  <si>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</si>
  <si>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</si>
  <si>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</si>
  <si>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</si>
  <si>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</si>
  <si>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</si>
  <si>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</si>
  <si>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</si>
  <si>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</si>
  <si>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</si>
  <si>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</si>
  <si>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</si>
  <si>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</si>
  <si>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</si>
  <si>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</si>
  <si>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</si>
  <si>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</si>
  <si>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</si>
  <si>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</si>
  <si>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</si>
  <si>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</si>
  <si>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</si>
  <si>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</si>
  <si>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</si>
  <si>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</si>
  <si>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</si>
  <si>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</si>
  <si>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</si>
  <si>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</si>
  <si>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</si>
  <si>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</si>
  <si>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</si>
  <si>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</si>
  <si>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</si>
  <si>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</si>
  <si>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</si>
  <si>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</si>
  <si>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</si>
  <si>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</si>
  <si>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</si>
  <si>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</si>
  <si>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</si>
  <si>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</si>
  <si>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</si>
  <si>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</si>
  <si>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</si>
  <si>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</si>
  <si>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</si>
  <si>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</si>
  <si>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</si>
  <si>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</si>
  <si>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</si>
  <si>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</si>
  <si>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</si>
  <si>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</si>
  <si>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</si>
  <si>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</si>
  <si>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</si>
  <si>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</si>
  <si>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</si>
  <si>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</si>
  <si>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</si>
  <si>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</si>
  <si>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</si>
  <si>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</si>
  <si>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</si>
  <si>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</si>
  <si>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</si>
  <si>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</si>
  <si>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</si>
  <si>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</si>
  <si>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</si>
  <si>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</si>
  <si>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</si>
  <si>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</si>
  <si>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</si>
  <si>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</si>
  <si>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</si>
  <si>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</si>
  <si>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</si>
  <si>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</si>
  <si>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</si>
  <si>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</si>
  <si>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</si>
  <si>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</si>
  <si>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</si>
  <si>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</si>
  <si>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</si>
  <si>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</si>
  <si>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</si>
  <si>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</si>
  <si>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</si>
  <si>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</si>
  <si>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</si>
  <si>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</si>
  <si>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</si>
  <si>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</si>
  <si>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</si>
  <si>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</si>
  <si>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</si>
  <si>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</si>
  <si>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</si>
  <si>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</si>
  <si>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</si>
  <si>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</si>
  <si>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</si>
  <si>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</si>
  <si>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</si>
  <si>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</si>
  <si>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</si>
  <si>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</si>
  <si>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</si>
  <si>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</si>
  <si>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</si>
  <si>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</si>
  <si>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</si>
  <si>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</si>
  <si>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</si>
  <si>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</si>
  <si>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</si>
  <si>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</si>
  <si>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</si>
  <si>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</si>
  <si>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</si>
  <si>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</si>
  <si>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</si>
  <si>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</si>
  <si>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</si>
  <si>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</si>
  <si>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</si>
  <si>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</si>
  <si>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</si>
  <si>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</si>
  <si>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</si>
  <si>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</si>
  <si>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</si>
  <si>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</si>
  <si>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</si>
  <si>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</si>
  <si>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</si>
  <si>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</si>
  <si>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</si>
  <si>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</si>
  <si>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</si>
  <si>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</si>
  <si>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</si>
  <si>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</si>
  <si>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</si>
  <si>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</si>
  <si>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</si>
  <si>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</si>
  <si>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</si>
  <si>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</si>
  <si>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</si>
  <si>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</si>
  <si>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</si>
  <si>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</si>
  <si>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</si>
  <si>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</si>
  <si>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</si>
  <si>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</si>
  <si>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</si>
  <si>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</si>
  <si>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</si>
  <si>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</si>
  <si>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</si>
  <si>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</si>
  <si>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</si>
  <si>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</si>
  <si>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</si>
  <si>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</si>
  <si>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</si>
  <si>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</si>
  <si>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</si>
  <si>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</si>
  <si>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</si>
  <si>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</si>
  <si>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</si>
  <si>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</si>
  <si>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</si>
  <si>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</si>
  <si>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</si>
  <si>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</si>
  <si>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</si>
  <si>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</si>
  <si>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</si>
  <si>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</si>
  <si>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</si>
  <si>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</si>
  <si>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</si>
  <si>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</si>
  <si>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</si>
  <si>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</si>
  <si>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</si>
  <si>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</si>
  <si>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</si>
  <si>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</si>
  <si>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</si>
  <si>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</si>
  <si>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</si>
  <si>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</si>
  <si>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</si>
  <si>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</si>
  <si>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</si>
  <si>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</si>
  <si>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</si>
  <si>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</si>
  <si>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</si>
  <si>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</si>
  <si>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</si>
  <si>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</si>
  <si>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</si>
  <si>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</si>
  <si>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</si>
  <si>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</si>
  <si>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</si>
  <si>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</si>
  <si>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</si>
  <si>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</si>
  <si>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</si>
  <si>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</si>
  <si>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</si>
  <si>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</si>
  <si>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</si>
  <si>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</si>
  <si>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</si>
  <si>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</si>
  <si>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</si>
  <si>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</si>
  <si>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</si>
  <si>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</si>
  <si>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</si>
  <si>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</si>
  <si>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</si>
  <si>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</si>
  <si>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</si>
  <si>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</si>
  <si>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</si>
  <si>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</si>
  <si>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</si>
  <si>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</si>
  <si>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</si>
  <si>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</si>
  <si>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</si>
  <si>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</si>
  <si>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</si>
  <si>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</si>
  <si>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</si>
  <si>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</si>
  <si>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</si>
  <si>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</si>
  <si>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</si>
  <si>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</si>
  <si>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</si>
  <si>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</si>
  <si>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</si>
  <si>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</si>
  <si>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</si>
  <si>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</si>
  <si>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</si>
  <si>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</si>
  <si>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</si>
  <si>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</si>
  <si>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</si>
  <si>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</si>
  <si>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</si>
  <si>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</si>
  <si>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</si>
  <si>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</si>
  <si>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</si>
  <si>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</si>
  <si>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</si>
  <si>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</si>
  <si>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</si>
  <si>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</si>
  <si>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</si>
  <si>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</si>
  <si>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</si>
  <si>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</si>
  <si>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</si>
  <si>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</si>
  <si>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</si>
  <si>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</si>
  <si>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</si>
  <si>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</si>
  <si>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</si>
  <si>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</si>
  <si>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</si>
  <si>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</si>
  <si>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</si>
  <si>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</si>
  <si>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</si>
  <si>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</si>
  <si>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</si>
  <si>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</si>
  <si>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</si>
  <si>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</si>
  <si>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</si>
  <si>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</si>
  <si>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</si>
  <si>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</si>
  <si>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</si>
  <si>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</si>
  <si>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</si>
  <si>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</si>
  <si>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</si>
  <si>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</si>
  <si>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</si>
  <si>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</si>
  <si>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</si>
  <si>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</si>
  <si>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</si>
  <si>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</si>
  <si>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</si>
  <si>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</si>
  <si>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</si>
  <si>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</si>
  <si>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</si>
  <si>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</si>
  <si>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</si>
  <si>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</si>
  <si>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PCM-20251030-00000802</t>
  </si>
  <si>
    <t>EM team need 80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</si>
  <si>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</si>
  <si>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</si>
  <si>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</si>
  <si>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</si>
  <si>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</si>
  <si>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</si>
  <si>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</si>
  <si>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</si>
  <si>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</si>
  <si>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</si>
  <si>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</si>
  <si>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</si>
  <si>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</si>
  <si>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</si>
  <si>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</si>
  <si>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</si>
  <si>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</si>
  <si>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</si>
  <si>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</si>
  <si>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</si>
  <si>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</si>
  <si>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</si>
  <si>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</si>
  <si>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</si>
  <si>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</si>
  <si>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</si>
  <si>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</si>
  <si>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</si>
  <si>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</si>
  <si>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</si>
  <si>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</si>
  <si>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</si>
  <si>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</si>
  <si>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</si>
  <si>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</si>
  <si>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</si>
  <si>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</si>
  <si>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</si>
  <si>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</si>
  <si>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</si>
  <si>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</si>
  <si>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</si>
  <si>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</si>
  <si>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</si>
  <si>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</si>
  <si>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</si>
  <si>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</si>
  <si>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</si>
  <si>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</si>
  <si>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</si>
  <si>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</si>
  <si>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</si>
  <si>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</si>
  <si>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</si>
  <si>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</si>
  <si>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</si>
  <si>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</si>
  <si>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</si>
  <si>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</si>
  <si>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</si>
  <si>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</si>
  <si>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</si>
  <si>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</si>
  <si>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</si>
  <si>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</si>
  <si>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</si>
  <si>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</si>
  <si>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</si>
  <si>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</si>
  <si>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</si>
  <si>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</si>
  <si>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</si>
  <si>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</si>
  <si>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</si>
  <si>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</si>
  <si>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</si>
  <si>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</si>
  <si>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</si>
  <si>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</si>
  <si>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</si>
  <si>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</si>
  <si>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</si>
  <si>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</si>
  <si>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</si>
  <si>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</si>
  <si>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</si>
  <si>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PCM-20251030-00000633</t>
  </si>
  <si>
    <t xml:space="preserve">SCECO team working at area and EM team saving HUB site </t>
  </si>
  <si>
    <t>NO PCM</t>
  </si>
  <si>
    <t>EM team on the way to saving HUB site UKHA0735</t>
  </si>
  <si>
    <t>PCM-20251030-00000815</t>
  </si>
  <si>
    <t>EM team on the way need 80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</si>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</sst>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0" totalsRowShown="0" headerRowDxfId="174" dataDxfId="173" headerRowBorderDxfId="171" tableBorderDxfId="172" totalsRowBorderDxfId="170">
  <autoFilter ref="A1:L14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8" totalsRowShown="0" headerRowDxfId="157" dataDxfId="156" headerRowBorderDxfId="154" tableBorderDxfId="155" totalsRowBorderDxfId="153">
  <autoFilter ref="A1:CJ17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4" totalsRowShown="0" headerRowDxfId="48" dataDxfId="47" headerRowBorderDxfId="45" tableBorderDxfId="46" totalsRowBorderDxfId="44">
  <autoFilter ref="A1:L15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7" totalsRowShown="0" headerRowDxfId="31" dataDxfId="30" headerRowBorderDxfId="28" tableBorderDxfId="29">
  <autoFilter ref="A1:L40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6" totalsRowShown="0" headerRowDxfId="15" dataDxfId="14" headerRowBorderDxfId="12" tableBorderDxfId="13">
  <autoFilter ref="A1:L5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0"/>
  <sheetViews>
    <sheetView workbookViewId="0">
      <selection activeCell="D5" sqref="D5"/>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297.56162997685169</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0.94269479166541714</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70" t="s">
        <v>21602</v>
      </c>
      <c r="E4" s="135" t="s">
        <v>39021</v>
      </c>
      <c r="F4" s="171">
        <v>45960.463692129626</v>
      </c>
      <c r="G4" s="137">
        <f ca="1">IFERROR(NOW()-F4,"")</f>
        <v>4.6363773151824716E-2</v>
      </c>
      <c r="H4" s="136">
        <v>45960.458136574074</v>
      </c>
      <c r="I4" s="134" t="str">
        <f>IFERROR(VLOOKUP(D4,DB!A:F,6,0),"")</f>
        <v>Generator-SG</v>
      </c>
      <c r="J4" s="134" t="str">
        <f>IFERROR(VLOOKUP(D4,DB!A:G,7,0),"")</f>
        <v>Vandalized</v>
      </c>
      <c r="K4" s="138" t="s">
        <v>39026</v>
      </c>
      <c r="L4" s="139" t="str">
        <f>IFERROR(VLOOKUP(D4,DB!A:I,9,0),"")</f>
        <v>Latis</v>
      </c>
    </row>
    <row r="5" spans="1:15" ht="15" customHeight="1">
      <c r="A5" s="133"/>
      <c r="B5" s="134" t="str">
        <f>IFERROR(VLOOKUP(D5,DB!A:K,11,0),"")</f>
        <v/>
      </c>
      <c r="C5" s="134"/>
      <c r="D5" s="134"/>
      <c r="E5" s="135"/>
      <c r="F5" s="136"/>
      <c r="G5" s="137">
        <f ca="1">IFERROR(NOW()-F5,"")</f>
        <v>45960.510055902778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45960.510055902778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45960.510055902778</v>
      </c>
      <c r="H7" s="136"/>
      <c r="I7" s="134" t="str">
        <f>IFERROR(VLOOKUP(D7,DB!A:F,6,0),"")</f>
        <v/>
      </c>
      <c r="J7" s="134" t="str">
        <f>IFERROR(VLOOKUP(D7,DB!A:G,7,0),"")</f>
        <v/>
      </c>
      <c r="K7" s="138"/>
      <c r="L7" s="139" t="str">
        <f>IFERROR(VLOOKUP(D7,DB!A:I,9,0),"")</f>
        <v/>
      </c>
    </row>
    <row r="8" spans="1:15" ht="15" customHeight="1">
      <c r="A8" s="145"/>
      <c r="B8" s="146" t="str">
        <f>IFERROR(VLOOKUP(D8,DB!A:K,11,0),"")</f>
        <v/>
      </c>
      <c r="C8" s="146"/>
      <c r="D8" s="146"/>
      <c r="E8" s="147"/>
      <c r="F8" s="148"/>
      <c r="G8" s="149">
        <f ca="1">IFERROR(NOW()-F8,"")</f>
        <v>45960.510055902778</v>
      </c>
      <c r="H8" s="148"/>
      <c r="I8" s="146" t="str">
        <f>IFERROR(VLOOKUP(D8,DB!A:F,6,0),"")</f>
        <v/>
      </c>
      <c r="J8" s="146" t="str">
        <f>IFERROR(VLOOKUP(D8,DB!A:G,7,0),"")</f>
        <v/>
      </c>
      <c r="K8" s="150"/>
      <c r="L8" s="151" t="str">
        <f>IFERROR(VLOOKUP(D8,DB!A:I,9,0),"")</f>
        <v/>
      </c>
    </row>
    <row r="9" spans="1:15" ht="15" customHeight="1">
      <c r="A9" s="133"/>
      <c r="B9" s="134" t="str">
        <f>IFERROR(VLOOKUP(D9,DB!A:K,11,0),"")</f>
        <v/>
      </c>
      <c r="C9" s="134"/>
      <c r="D9" s="134"/>
      <c r="E9" s="135"/>
      <c r="F9" s="136"/>
      <c r="G9" s="137">
        <f ca="1">IFERROR(NOW()-F9,"")</f>
        <v>45960.510055902778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45960.510055902778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45960.510055902778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45960.510055902778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45960.510055902778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45960.510055902778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45960.510055902778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80"/>
      <c r="E16" s="135"/>
      <c r="F16" s="136"/>
      <c r="G16" s="137">
        <f ca="1">IFERROR(NOW()-F16,"")</f>
        <v>45960.510055902778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45960.510055902778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45960.510055902778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45960.510055902778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45960.510055902778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45960.510055902778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45960.510055902778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45960.510055902778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45960.510055902778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45960.510055902778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45960.510055902778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45960.510055902778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45960.510055902778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45960.510055902778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45960.510055902778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45960.510055902778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45960.510055902778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45960.510055902778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45960.510055902778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45960.510055902778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45960.510055902778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45960.510055902778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45960.510055902778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45960.510055902778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45960.510055902778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45960.510055902778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45960.510055902778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45960.510055902778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45960.510055902778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45960.510055902778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45960.510055902778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45960.510055902778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45960.510055902778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45960.510055902778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45960.510055902778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45960.510055902778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45960.510055902778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45960.510055902778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45960.510055902778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45960.510055902778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45960.510055902778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45960.510055902778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45960.510055902778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45960.510055902778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45960.510055902778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45960.510055902778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45960.510055902778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45960.510055902778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45960.510055902778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45960.510055902778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45960.510055902778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45960.510055902778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45960.510055902778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45960.510055902778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45960.510055902778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45960.510055902778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45960.510055902778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45960.510055902778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45960.510055902778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45960.510055902778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45960.510055902778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45960.510055902778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45960.510055902778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45960.510055902778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45960.510055902778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45960.510055902778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45960.510055902778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45960.510055902778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45960.510055902778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45960.510055902778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45960.510055902778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45960.510055902778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45960.510055902778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45960.510055902778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45960.510055902778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45960.510055902778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45960.510055902778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45960.510055902778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45960.510055902778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45960.510055902778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45960.510055902778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45960.510055902778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45960.510055902778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45960.510055902778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45960.510055902778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45960.510055902778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45960.510055902778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45960.510055902778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45960.510055902778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45960.510055902778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45960.510055902778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45960.510055902778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45960.510055902778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45960.510055902778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45960.510055902778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45960.510055902778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45960.510055902778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45960.510055902778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45960.510055902778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45960.510055902778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45960.510055902778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45960.510055902778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45960.510055902778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45960.510055902778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45960.510055902778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45960.510055902778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45960.510055902778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45960.510055902778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45960.510055902778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45960.510055902778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45960.510055902778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45960.510055902778</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45960.510055902778</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45960.510055902778</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45960.510055902778</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45960.510055902778</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45960.510055902778</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45960.510055902778</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45960.510055902778</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45960.510055902778</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45960.510055902778</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45960.510055902778</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45960.510055902778</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45960.510055902778</v>
      </c>
      <c r="H139" s="136"/>
      <c r="I139" s="134" t="str">
        <f>IFERROR(VLOOKUP(D139,DB!A:F,6,0),"")</f>
        <v/>
      </c>
      <c r="J139" s="134" t="str">
        <f>IFERROR(VLOOKUP(D139,DB!A:G,7,0),"")</f>
        <v/>
      </c>
      <c r="K139" s="138"/>
      <c r="L139" s="139" t="str">
        <f>IFERROR(VLOOKUP(D139,DB!A:I,9,0),"")</f>
        <v/>
      </c>
    </row>
    <row r="140" spans="1:12" ht="15" customHeight="1">
      <c r="A140" s="145"/>
      <c r="B140" s="146" t="str">
        <f>IFERROR(VLOOKUP(D140,DB!A:K,11,0),"")</f>
        <v/>
      </c>
      <c r="C140" s="146"/>
      <c r="D140" s="146"/>
      <c r="E140" s="147"/>
      <c r="F140" s="148"/>
      <c r="G140" s="149">
        <f ca="1">IFERROR(NOW()-F140,"")</f>
        <v>45960.510055902778</v>
      </c>
      <c r="H140" s="148"/>
      <c r="I140" s="146" t="str">
        <f>IFERROR(VLOOKUP(D140,DB!A:F,6,0),"")</f>
        <v/>
      </c>
      <c r="J140" s="146" t="str">
        <f>IFERROR(VLOOKUP(D140,DB!A:G,7,0),"")</f>
        <v/>
      </c>
      <c r="K140" s="150"/>
      <c r="L140" s="151" t="str">
        <f>IFERROR(VLOOKUP(D140,DB!A:I,9,0),"")</f>
        <v/>
      </c>
    </row>
  </sheetData>
  <customSheetViews>
    <customSheetView guid="{F6042A99-DD27-4453-835D-0834D95730CC}" filter="1" showAutoFilter="1">
      <pageMargins left="0" right="0" top="0" bottom="0" header="0" footer="0"/>
      <autoFilter ref="B1:M1" xr:uid="{F69CF742-C9A3-45BB-BFBB-CD9D92BD9E64}"/>
    </customSheetView>
  </customSheetViews>
  <dataValidations count="2">
    <dataValidation allowBlank="1" showInputMessage="1" showErrorMessage="1" sqref="E1" xr:uid="{5DBA255D-CDD9-49FB-AD3C-AF70AB4EE696}"/>
    <dataValidation type="list" allowBlank="1" showInputMessage="1" showErrorMessage="1" sqref="E2:E14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8"/>
  <sheetViews>
    <sheetView workbookViewId="0">
      <selection activeCell="H6" sqref="H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135.51021793981636</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1.7679725694470108</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45960.510055902778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45960.510055902778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45960.510055902778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45960.510055902778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45960.510055902778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45960.510055902778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45960.510055902778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45960.510055902778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45960.510055902778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45960.510055902778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45960.510055902778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45960.510055902778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45960.510055902778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45960.510055902778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45960.510055902778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45960.510055902778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45960.510055902778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45960.510055902778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45960.510055902778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45960.510055902778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45960.510055902778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45960.510055902778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45960.510055902778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45960.510055902778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45960.510055902778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45960.510055902778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45960.510055902778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45960.510055902778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45960.510055902778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61"/>
      <c r="B34" s="162" t="str">
        <f>IFERROR(VLOOKUP(D34,DB!A:K,11,0),"")</f>
        <v/>
      </c>
      <c r="C34" s="162"/>
      <c r="D34" s="162"/>
      <c r="E34" s="163"/>
      <c r="F34" s="164"/>
      <c r="G34" s="165">
        <f ca="1">IFERROR(NOW()-F34,"-")</f>
        <v>45960.510055902778</v>
      </c>
      <c r="H34" s="164"/>
      <c r="I34" s="162" t="str">
        <f>IFERROR(VLOOKUP(D34,DB!A:F,6,0),"")</f>
        <v/>
      </c>
      <c r="J34" s="162" t="str">
        <f>IFERROR(VLOOKUP(D34,DB!A:G,7,0),"")</f>
        <v/>
      </c>
      <c r="K34" s="166"/>
      <c r="L34" s="162" t="str">
        <f>IFERROR(VLOOKUP(D34,DB!A:I,9,0),"")</f>
        <v/>
      </c>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162"/>
      <c r="BX34" s="162"/>
      <c r="BY34" s="162"/>
      <c r="BZ34" s="162"/>
      <c r="CA34" s="162"/>
      <c r="CB34" s="162"/>
      <c r="CC34" s="162"/>
      <c r="CD34" s="162"/>
      <c r="CE34" s="162"/>
      <c r="CF34" s="162"/>
      <c r="CG34" s="162"/>
      <c r="CH34" s="162"/>
      <c r="CI34" s="162"/>
      <c r="CJ34" s="167"/>
    </row>
    <row r="35" spans="1:88" ht="31.5" customHeight="1">
      <c r="A35" s="113"/>
      <c r="B35" s="18" t="str">
        <f>IFERROR(VLOOKUP(D35,DB!A:K,11,0),"")</f>
        <v/>
      </c>
      <c r="C35" s="18"/>
      <c r="D35" s="18"/>
      <c r="E35" s="114"/>
      <c r="F35" s="115"/>
      <c r="G35" s="116">
        <f ca="1">IFERROR(NOW()-F35,"-")</f>
        <v>45960.510055902778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45960.510055902778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45960.510055902778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45960.510055902778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45960.510055902778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45960.510055902778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45960.510055902778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45960.510055902778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45960.510055902778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45960.510055902778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45960.510055902778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45960.510055902778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45960.510055902778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45960.510055902778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45960.510055902778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45960.510055902778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45960.510055902778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45960.510055902778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45960.510055902778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45960.510055902778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45960.510055902778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45960.510055902778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45960.510055902778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45960.510055902778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45960.510055902778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45960.510055902778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45960.510055902778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45960.510055902778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45960.510055902778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45960.510055902778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45960.510055902778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45960.510055902778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45960.510055902778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45960.510055902778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45960.510055902778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45960.510055902778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45960.510055902778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45960.510055902778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45960.510055902778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45960.510055902778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45960.510055902778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45960.510055902778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45960.510055902778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45960.510055902778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45960.510055902778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45960.510055902778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45960.510055902778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45960.510055902778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45960.510055902778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45960.510055902778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45960.510055902778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45960.510055902778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45960.510055902778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45960.510055902778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45960.510055902778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45960.510055902778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45960.510055902778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45960.510055902778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45960.510055902778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45960.510055902778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45960.510055902778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45960.510055902778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45960.510055902778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45960.510055902778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45960.510055902778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45960.510055902778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45960.510055902778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45960.510055902778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45960.510055902778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45960.510055902778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45960.510055902778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45960.510055902778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45960.510055902778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45960.510055902778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45960.510055902778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45960.510055902778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45960.510055902778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45960.510055902778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45960.510055902778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45960.510055902778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45960.510055902778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45960.510055902778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45960.510055902778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45960.510055902778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45960.510055902778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45960.510055902778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45960.510055902778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45960.510055902778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45960.510055902778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45960.510055902778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45960.510055902778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45960.510055902778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45960.510055902778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45960.510055902778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45960.510055902778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45960.510055902778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45960.510055902778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45960.510055902778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45960.510055902778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45960.510055902778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45960.510055902778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45960.510055902778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45960.510055902778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45960.510055902778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45960.510055902778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45960.510055902778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45960.510055902778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45960.510055902778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45960.510055902778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45960.510055902778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45960.510055902778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45960.510055902778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45960.510055902778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45960.510055902778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45960.510055902778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45960.510055902778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45960.510055902778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45960.510055902778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45960.510055902778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45960.510055902778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45960.510055902778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45960.510055902778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45960.510055902778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45960.510055902778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45960.510055902778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45960.510055902778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45960.510055902778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45960.510055902778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45960.510055902778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45960.510055902778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45960.510055902778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45960.510055902778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45960.510055902778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45960.510055902778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45960.510055902778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45960.510055902778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45960.510055902778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45960.510055902778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45960.510055902778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45960.510055902778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45960.510055902778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45960.510055902778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45960.510055902778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61"/>
      <c r="B178" s="162" t="str">
        <f>IFERROR(VLOOKUP(D178,DB!A:K,11,0),"")</f>
        <v/>
      </c>
      <c r="C178" s="162"/>
      <c r="D178" s="162"/>
      <c r="E178" s="163"/>
      <c r="F178" s="164"/>
      <c r="G178" s="165">
        <f ca="1">IFERROR(NOW()-F178,"-")</f>
        <v>45960.510055902778</v>
      </c>
      <c r="H178" s="164"/>
      <c r="I178" s="162" t="str">
        <f>IFERROR(VLOOKUP(D178,DB!A:F,6,0),"")</f>
        <v/>
      </c>
      <c r="J178" s="162" t="str">
        <f>IFERROR(VLOOKUP(D178,DB!A:G,7,0),"")</f>
        <v/>
      </c>
      <c r="K178" s="166"/>
      <c r="L178" s="162" t="str">
        <f>IFERROR(VLOOKUP(D178,DB!A:I,9,0),"")</f>
        <v/>
      </c>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c r="BQ178" s="162"/>
      <c r="BR178" s="162"/>
      <c r="BS178" s="162"/>
      <c r="BT178" s="162"/>
      <c r="BU178" s="162"/>
      <c r="BV178" s="162"/>
      <c r="BW178" s="162"/>
      <c r="BX178" s="162"/>
      <c r="BY178" s="162"/>
      <c r="BZ178" s="162"/>
      <c r="CA178" s="162"/>
      <c r="CB178" s="162"/>
      <c r="CC178" s="162"/>
      <c r="CD178" s="162"/>
      <c r="CE178" s="162"/>
      <c r="CF178" s="162"/>
      <c r="CG178" s="162"/>
      <c r="CH178" s="162"/>
      <c r="CI178" s="162"/>
      <c r="CJ178" s="167"/>
    </row>
  </sheetData>
  <dataValidations count="2">
    <dataValidation allowBlank="1" showInputMessage="1" showErrorMessage="1" sqref="E1" xr:uid="{4D935161-CDD3-4592-B877-3FB59C99E142}"/>
    <dataValidation type="list" allowBlank="1" showInputMessage="1" showErrorMessage="1" sqref="E3:E17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45960.510055902778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45960.510055902778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45960.510055902778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45960.510055902778</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45960.510055902778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45960.510055902778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45960.510055902778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45960.510055902778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45960.510055902778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45960.510055902778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45960.510055902778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45960.510055902778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45960.510055902778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45960.510055902778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45960.510055902778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45960.510055902778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45960.510055902778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45960.510055902778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45960.510055902778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45960.510055902778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45960.510055902778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45960.510055902778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45960.510055902778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45960.510055902778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45960.510055902778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45960.510055902778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45960.510055902778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45960.510055902778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45960.510055902778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45960.510055902778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45960.510055902778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45960.510055902778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45960.510055902778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45960.510055902778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45960.510055902778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45960.510055902778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45960.510055902778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45960.510055902778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45960.510055902778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45960.510055902778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45960.510055902778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45960.510055902778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45960.510055902778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45960.510055902778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45960.510055902778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45960.510055902778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45960.510055902778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45960.510055902778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45960.510055902778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45960.510055902778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45960.510055902778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45960.510055902778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45960.510055902778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45960.510055902778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45960.510055902778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45960.510055902778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45960.510055902778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45960.510055902778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45960.510055902778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45960.510055902778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45960.510055902778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45960.510055902778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45960.510055902778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45960.510055902778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45960.510055902778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45960.510055902778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45960.510055902778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45960.510055902778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45960.510055902778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45960.510055902778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45960.510055902778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45960.510055902778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45960.510055902778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45960.510055902778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45960.510055902778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45960.510055902778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45960.510055902778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45960.510055902778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45960.510055902778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45960.510055902778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45960.510055902778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45960.510055902778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45960.510055902778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45960.510055902778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45960.510055902778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45960.510055902778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45960.510055902778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45960.510055902778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45960.510055902778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45960.510055902778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45960.510055902778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45960.510055902778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45960.510055902778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45960.510055902778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45960.510055902778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45960.510055902778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45960.510055902778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45960.510055902778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45960.510055902778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45960.510055902778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45960.510055902778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45960.510055902778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45960.510055902778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45960.510055902778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45960.510055902778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45960.510055902778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45960.510055902778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45960.510055902778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45960.510055902778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45960.510055902778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45960.510055902778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45960.510055902778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45960.510055902778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45960.510055902778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45960.510055902778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45960.510055902778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45960.510055902778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45960.510055902778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45960.510055902778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45960.510055902778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45960.510055902778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45960.510055902778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45960.510055902778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45960.510055902778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45960.510055902778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45960.510055902778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45960.510055902778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45960.510055902778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45960.510055902778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45960.510055902778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45960.510055902778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45960.510055902778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45960.510055902778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45960.510055902778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45960.510055902778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45960.510055902778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45960.510055902778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45960.510055902778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45960.510055902778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45960.510055902778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45960.510055902778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45960.510055902778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45960.510055902778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45960.510055902778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45960.510055902778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45960.510055902778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45960.510055902778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45960.510055902778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45960.510055902778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45960.510055902778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45960.510055902778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45960.510055902778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45960.510055902778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45960.510055902778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45960.510055902778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45960.510055902778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45960.510055902778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45960.510055902778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45960.510055902778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45960.510055902778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45960.510055902778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45960.510055902778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45960.510055902778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45960.510055902778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45960.510055902778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45960.510055902778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45960.510055902778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45960.510055902778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45960.510055902778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45960.510055902778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45960.510055902778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45960.510055902778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45960.510055902778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45960.510055902778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45960.510055902778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45960.510055902778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45960.510055902778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45960.510055902778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45960.510055902778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45960.510055902778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45960.510055902778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45960.510055902778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45960.510055902778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45960.510055902778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45960.510055902778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45960.510055902778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45960.510055902778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45960.510055902778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45960.510055902778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45960.510055902778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45960.510055902778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45960.510055902778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45960.510055902778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45960.510055902778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45960.510055902778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45960.510055902778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45960.510055902778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45960.510055902778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45960.510055902778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45960.510055902778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45960.510055902778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45960.510055902778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45960.510055902778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45960.510055902778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45960.510055902778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45960.510055902778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45960.510055902778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45960.510055902778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45960.510055902778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45960.510055902778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45960.510055902778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45960.510055902778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45960.510055902778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45960.510055902778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45960.510055902778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45960.510055902778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45960.510055902778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45960.510055902778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45960.510055902778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45960.510055902778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45960.510055902778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45960.510055902778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45960.510055902778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45960.510055902778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45960.510055902778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45960.510055902778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45960.510055902778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45960.510055902778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45960.510055902778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45960.510055902778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45960.510055902778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45960.510055902778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45960.510055902778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45960.510055902778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45960.510055902778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45960.510055902778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45960.510055902778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45960.510055902778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45960.510055902778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45960.510055902778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45960.510055902778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45960.510055902778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45960.510055902778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45960.510055902778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45960.510055902778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45960.510055902778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45960.510055902778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45960.510055902778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45960.510055902778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45960.510055902778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45960.510055902778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45960.510055902778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45960.510055902778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45960.510055902778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45960.510055902778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45960.510055902778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45960.510055902778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45960.510055902778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45960.510055902778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45960.510055902778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45960.510055902778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45960.510055902778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45960.510055902778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45960.510055902778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45960.510055902778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45960.510055902778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45960.510055902778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45960.510055902778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45960.510055902778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45960.510055902778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45960.510055902778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45960.510055902778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45960.510055902778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45960.510055902778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45960.510055902778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45960.510055902778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45960.510055902778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45960.510055902778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45960.510055902778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45960.510055902778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45960.510055902778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45960.510055902778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45960.510055902778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45960.510055902778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45960.510055902778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45960.510055902778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45960.510055902778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45960.510055902778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45960.510055902778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45960.510055902778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45960.510055902778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45960.510055902778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45960.510055902778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45960.510055902778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45960.510055902778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45960.510055902778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45960.510055902778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45960.510055902778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45960.510055902778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45960.510055902778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45960.510055902778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45960.510055902778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45960.510055902778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45960.510055902778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45960.510055902778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45960.510055902778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45960.510055902778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45960.510055902778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45960.510055902778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45960.510055902778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45960.510055902778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45960.510055902778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45960.510055902778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45960.510055902778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45960.510055902778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45960.510055902778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45960.510055902778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45960.510055902778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45960.510055902778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45960.510055902778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45960.510055902778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45960.510055902778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45960.510055902778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45960.510055902778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45960.510055902778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45960.510055902778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45960.510055902778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45960.510055902778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45960.510055902778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45960.510055902778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45960.510055902778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45960.510055902778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45960.510055902778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45960.510055902778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45960.510055902778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45960.510055902778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45960.510055902778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45960.510055902778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45960.510055902778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45960.510055902778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45960.510055902778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45960.510055902778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45960.510055902778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45960.510055902778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45960.510055902778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45960.510055902778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45960.510055902778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45960.510055902778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45960.510055902778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45960.510055902778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45960.510055902778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45960.510055902778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45960.510055902778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45960.510055902778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45960.510055902778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45960.510055902778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45960.510055902778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45960.510055902778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45960.510055902778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45960.510055902778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45960.510055902778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45960.510055902778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45960.510055902778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45960.510055902778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45960.510055902778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45960.510055902778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45960.510055902778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45960.510055902778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45960.510055902778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45960.510055902778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45960.510055902778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45960.510055902778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45960.510055902778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45960.510055902778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45960.510055902778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45960.510055902778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45960.510055902778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45960.510055902778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45960.510055902778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45960.510055902778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45960.510055902778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45960.510055902778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45960.510055902778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45960.510055902778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45960.510055902778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45960.510055902778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45960.510055902778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45960.510055902778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45960.510055902778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45960.510055902778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45960.510055902778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45960.510055902778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45960.510055902778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45960.510055902778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45960.510055902778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45960.510055902778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45960.510055902778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45960.510055902778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45960.510055902778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45960.510055902778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45960.510055902778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45960.510055902778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45960.510055902778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45960.510055902778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45960.510055902778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45960.510055902778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45960.510055902778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45960.510055902778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45960.510055902778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45960.510055902778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45960.510055902778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45960.510055902778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45960.510055902778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45960.510055902778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45960.510055902778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45960.510055902778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45960.510055902778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45960.510055902778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45960.510055902778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45960.510055902778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45960.510055902778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45960.510055902778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45960.510055902778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45960.510055902778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45960.510055902778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45960.510055902778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45960.510055902778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45960.510055902778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45960.510055902778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45960.510055902778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45960.510055902778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45960.510055902778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45960.510055902778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45960.510055902778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45960.510055902778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45960.510055902778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45960.510055902778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45960.510055902778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45960.510055902778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45960.510055902778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45960.510055902778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45960.510055902778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45960.510055902778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45960.510055902778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45960.510055902778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45960.510055902778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45960.510055902778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45960.510055902778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45960.510055902778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45960.510055902778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45960.510055902778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45960.510055902778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45960.510055902778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45960.510055902778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45960.510055902778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45960.510055902778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45960.510055902778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45960.510055902778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45960.510055902778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45960.510055902778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45960.510055902778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45960.510055902778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45960.510055902778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45960.510055902778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45960.510055902778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45960.510055902778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45960.510055902778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45960.510055902778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45960.510055902778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45960.510055902778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45960.510055902778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45960.510055902778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45960.510055902778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45960.510055902778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45960.510055902778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45960.510055902778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45960.510055902778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45960.510055902778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45960.510055902778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45960.510055902778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45960.510055902778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45960.510055902778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45960.510055902778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45960.510055902778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45960.510055902778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45960.510055902778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45960.510055902778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45960.510055902778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45960.510055902778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45960.510055902778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45960.510055902778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45960.510055902778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45960.510055902778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45960.510055902778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45960.510055902778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45960.510055902778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45960.510055902778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45960.510055902778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45960.510055902778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45960.510055902778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45960.510055902778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45960.510055902778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45960.510055902778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45960.510055902778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45960.510055902778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45960.510055902778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45960.510055902778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45960.510055902778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45960.510055902778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45960.510055902778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45960.510055902778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45960.510055902778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45960.510055902778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45960.510055902778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45960.510055902778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45960.510055902778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45960.510055902778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45960.510055902778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45960.510055902778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45960.510055902778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45960.510055902778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45960.510055902778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45960.510055902778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45960.510055902778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45960.510055902778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45960.510055902778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45960.510055902778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45960.510055902778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45960.510055902778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45960.510055902778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45960.510055902778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45960.510055902778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45960.510055902778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45960.510055902778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45960.510055902778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45960.510055902778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45960.510055902778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45960.510055902778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45960.510055902778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45960.510055902778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45960.510055902778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45960.510055902778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45960.510055902778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45960.510055902778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45960.510055902778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45960.510055902778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45960.510055902778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45960.510055902778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45960.510055902778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45960.510055902778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45960.510055902778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45960.510055902778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45960.510055902778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45960.510055902778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45960.510055902778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45960.510055902778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45960.510055902778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45960.510055902778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45960.510055902778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45960.510055902778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45960.510055902778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45960.510055902778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45960.510055902778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45960.510055902778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45960.510055902778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45960.510055902778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45960.510055902778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45960.510055902778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45960.510055902778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45960.510055902778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45960.510055902778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45960.510055902778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45960.510055902778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45960.510055902778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45960.510055902778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45960.510055902778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45960.510055902778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45960.510055902778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45960.510055902778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45960.510055902778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45960.510055902778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45960.510055902778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45960.510055902778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45960.510055902778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45960.510055902778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45960.510055902778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45960.510055902778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45960.510055902778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45960.510055902778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45960.510055902778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45960.510055902778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45960.510055902778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45960.510055902778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45960.510055902778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45960.510055902778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45960.510055902778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45960.510055902778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45960.510055902778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45960.510055902778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45960.510055902778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45960.510055902778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45960.510055902778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45960.510055902778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45960.510055902778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45960.510055902778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45960.510055902778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45960.510055902778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45960.510055902778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45960.510055902778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45960.510055902778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45960.510055902778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45960.510055902778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45960.510055902778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45960.510055902778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45960.510055902778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45960.510055902778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45960.510055902778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45960.510055902778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45960.510055902778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45960.510055902778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45960.510055902778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45960.510055902778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45960.510055902778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45960.510055902778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45960.510055902778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45960.510055902778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45960.510055902778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45960.510055902778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45960.510055902778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45960.510055902778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45960.510055902778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45960.510055902778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45960.510055902778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45960.510055902778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45960.510055902778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45960.510055902778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45960.510055902778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45960.510055902778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45960.510055902778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45960.510055902778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45960.510055902778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45960.510055902778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45960.510055902778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45960.510055902778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45960.510055902778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45960.510055902778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45960.510055902778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45960.510055902778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45960.510055902778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45960.510055902778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45960.510055902778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45960.510055902778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45960.510055902778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45960.510055902778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45960.510055902778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45960.510055902778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45960.510055902778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45960.510055902778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45960.510055902778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45960.510055902778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45960.510055902778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45960.510055902778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45960.510055902778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45960.510055902778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45960.510055902778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45960.510055902778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45960.510055902778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45960.510055902778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45960.510055902778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45960.510055902778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45960.510055902778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45960.510055902778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45960.510055902778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45960.510055902778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45960.510055902778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45960.510055902778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45960.510055902778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45960.510055902778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45960.510055902778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45960.510055902778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45960.510055902778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45960.510055902778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45960.510055902778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45960.510055902778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45960.510055902778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45960.510055902778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45960.510055902778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45960.510055902778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45960.510055902778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45960.510055902778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45960.510055902778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45960.510055902778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45960.510055902778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45960.510055902778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45960.510055902778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45960.510055902778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45960.510055902778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45960.510055902778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45960.510055902778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45960.510055902778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45960.510055902778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45960.510055902778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45960.510055902778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45960.510055902778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45960.510055902778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45960.510055902778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45960.510055902778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45960.510055902778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45960.510055902778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45960.510055902778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45960.510055902778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45960.510055902778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45960.510055902778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45960.510055902778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45960.510055902778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45960.510055902778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45960.510055902778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45960.510055902778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45960.510055902778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45960.510055902778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45960.510055902778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45960.510055902778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45960.510055902778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45960.510055902778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45960.510055902778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45960.510055902778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45960.510055902778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45960.510055902778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45960.510055902778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45960.510055902778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45960.510055902778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45960.510055902778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45960.510055902778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45960.510055902778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45960.510055902778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45960.510055902778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45960.510055902778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45960.510055902778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45960.510055902778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45960.510055902778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45960.510055902778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45960.510055902778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45960.510055902778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45960.510055902778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45960.510055902778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45960.510055902778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45960.510055902778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45960.510055902778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45960.510055902778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45960.510055902778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45960.510055902778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45960.510055902778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45960.510055902778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45960.510055902778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45960.510055902778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45960.510055902778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45960.510055902778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45960.510055902778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45960.510055902778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45960.510055902778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45960.510055902778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45960.510055902778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45960.510055902778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45960.510055902778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45960.510055902778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45960.510055902778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45960.510055902778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45960.510055902778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45960.510055902778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45960.510055902778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45960.510055902778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45960.510055902778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45960.510055902778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45960.510055902778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45960.510055902778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45960.510055902778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45960.510055902778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45960.510055902778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45960.510055902778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45960.510055902778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45960.510055902778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45960.510055902778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45960.510055902778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45960.510055902778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45960.510055902778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45960.510055902778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45960.510055902778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45960.510055902778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45960.510055902778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45960.510055902778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45960.510055902778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45960.510055902778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45960.510055902778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45960.510055902778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45960.510055902778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45960.510055902778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45960.510055902778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45960.510055902778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45960.510055902778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45960.510055902778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45960.510055902778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45960.510055902778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45960.510055902778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45960.510055902778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45960.510055902778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45960.510055902778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45960.510055902778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45960.510055902778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45960.510055902778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45960.510055902778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45960.510055902778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45960.510055902778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45960.510055902778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45960.510055902778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45960.510055902778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45960.510055902778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45960.510055902778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45960.510055902778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45960.510055902778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45960.510055902778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45960.510055902778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45960.510055902778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45960.510055902778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45960.510055902778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45960.510055902778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45960.510055902778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45960.510055902778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45960.510055902778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45960.510055902778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45960.510055902778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45960.510055902778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45960.510055902778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45960.510055902778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45960.510055902778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45960.510055902778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45960.510055902778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45960.510055902778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45960.510055902778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45960.510055902778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45960.510055902778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45960.510055902778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45960.510055902778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45960.510055902778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45960.510055902778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45960.510055902778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45960.510055902778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45960.510055902778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45960.510055902778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45960.510055902778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45960.510055902778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45960.510055902778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45960.510055902778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45960.510055902778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45960.510055902778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45960.510055902778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45960.510055902778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45960.510055902778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45960.510055902778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45960.510055902778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45960.510055902778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45960.510055902778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45960.510055902778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45960.510055902778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45960.510055902778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45960.510055902778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45960.510055902778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45960.510055902778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45960.510055902778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45960.510055902778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45960.510055902778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45960.510055902778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45960.510055902778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45960.510055902778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45960.510055902778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45960.510055902778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45960.510055902778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45960.510055902778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45960.510055902778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45960.510055902778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45960.510055902778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45960.510055902778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45960.510055902778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45960.510055902778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45960.510055902778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45960.510055902778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45960.510055902778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45960.510055902778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45960.510055902778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45960.510055902778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45960.510055902778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45960.510055902778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45960.510055902778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45960.510055902778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45960.510055902778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45960.510055902778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45960.510055902778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45960.510055902778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45960.510055902778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45960.510055902778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45960.510055902778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45960.510055902778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45960.510055902778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45960.510055902778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45960.510055902778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45960.510055902778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45960.510055902778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45960.510055902778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45960.510055902778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45960.510055902778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45960.510055902778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45960.510055902778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45960.510055902778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45960.510055902778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45960.510055902778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45960.510055902778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45960.510055902778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45960.510055902778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45960.510055902778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45960.510055902778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45960.510055902778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45960.510055902778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45960.510055902778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45960.510055902778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45960.510055902778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45960.510055902778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45960.510055902778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45960.510055902778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45960.510055902778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45960.510055902778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45960.510055902778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45960.510055902778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45960.510055902778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45960.510055902778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45960.510055902778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45960.510055902778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45960.510055902778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45960.510055902778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45960.510055902778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45960.510055902778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45960.510055902778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45960.510055902778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45960.510055902778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45960.510055902778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45960.510055902778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45960.510055902778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45960.510055902778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45960.510055902778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45960.510055902778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45960.510055902778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45960.510055902778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45960.510055902778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45960.510055902778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45960.510055902778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45960.510055902778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45960.510055902778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45960.510055902778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45960.510055902778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45960.510055902778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45960.510055902778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45960.510055902778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45960.510055902778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45960.510055902778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45960.510055902778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45960.510055902778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45960.510055902778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45960.510055902778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45960.510055902778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45960.510055902778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45960.510055902778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45960.510055902778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45960.510055902778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45960.510055902778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45960.510055902778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45960.510055902778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45960.510055902778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45960.510055902778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45960.510055902778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45960.510055902778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45960.510055902778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45960.510055902778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45960.510055902778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45960.510055902778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45960.510055902778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45960.510055902778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45960.510055902778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45960.510055902778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45960.510055902778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45960.510055902778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45960.510055902778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45960.510055902778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45960.510055902778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45960.510055902778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45960.510055902778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45960.510055902778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45960.510055902778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45960.510055902778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45960.510055902778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45960.510055902778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45960.510055902778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45960.510055902778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45960.510055902778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45960.510055902778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45960.510055902778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45960.510055902778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45960.510055902778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45960.510055902778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45960.510055902778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45960.510055902778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45960.510055902778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45960.510055902778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45960.510055902778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45960.510055902778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45960.510055902778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45960.510055902778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45960.510055902778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45960.510055902778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45960.510055902778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45960.510055902778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45960.510055902778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45960.510055902778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45960.510055902778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45960.510055902778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45960.510055902778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45960.510055902778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45960.510055902778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45960.510055902778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45960.510055902778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45960.510055902778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45960.510055902778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45960.510055902778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45960.510055902778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45960.510055902778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45960.510055902778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45960.510055902778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45960.510055902778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45960.510055902778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45960.510055902778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45960.510055902778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45960.510055902778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45960.510055902778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45960.510055902778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45960.510055902778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45960.510055902778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45960.510055902778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45960.510055902778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45960.510055902778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45960.510055902778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45960.510055902778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45960.510055902778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45960.510055902778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45960.510055902778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45960.510055902778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45960.510055902778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45960.510055902778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45960.510055902778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45960.510055902778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45960.510055902778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45960.510055902778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45960.510055902778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45960.510055902778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45960.510055902778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45960.510055902778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45960.510055902778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45960.510055902778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45960.510055902778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45960.510055902778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45960.510055902778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45960.510055902778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45960.510055902778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45960.510055902778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45960.510055902778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45960.510055902778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45960.510055902778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45960.510055902778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45960.510055902778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45960.510055902778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45960.510055902778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45960.510055902778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45960.510055902778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45960.510055902778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45960.510055902778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45960.510055902778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45960.510055902778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45960.510055902778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45960.510055902778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45960.510055902778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45960.510055902778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45960.510055902778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45960.510055902778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45960.510055902778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45960.510055902778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45960.510055902778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45960.510055902778</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4"/>
  <sheetViews>
    <sheetView tabSelected="1" workbookViewId="0">
      <selection activeCell="D16" sqref="D1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257.02933831018163</v>
      </c>
      <c r="H2" s="99">
        <v>45703.474768518521</v>
      </c>
      <c r="I2" s="99" t="str">
        <f>IFERROR(VLOOKUP(D2,DB!A:F,6,0),"")</f>
        <v>SCECO</v>
      </c>
      <c r="J2" s="99" t="str">
        <f>IFERROR(VLOOKUP(D2,DB!A:G,7,0),"")</f>
        <v>Dead</v>
      </c>
      <c r="K2" s="101" t="s">
        <v>39112</v>
      </c>
      <c r="L2" s="94" t="str">
        <f>IFERROR(VLOOKUP(D2,DB!A:I,9,0),"")</f>
        <v>Latis</v>
      </c>
    </row>
    <row r="3" spans="1:16" ht="15" customHeight="1">
      <c r="A3" s="119" t="s">
        <v>39113</v>
      </c>
      <c r="B3" s="119" t="str">
        <f>IFERROR(VLOOKUP(D3,DB!A:K,11,0),"")</f>
        <v>R4</v>
      </c>
      <c r="C3" s="120">
        <v>1</v>
      </c>
      <c r="D3" s="121" t="s">
        <v>35072</v>
      </c>
      <c r="E3" s="98" t="s">
        <v>39021</v>
      </c>
      <c r="F3" s="123">
        <v>45960.396087962959</v>
      </c>
      <c r="G3" s="124">
        <f ca="1">IFERROR(NOW()-F3,"")</f>
        <v>0.11396793981839437</v>
      </c>
      <c r="H3" s="123">
        <v>45960.38758101852</v>
      </c>
      <c r="I3" s="119" t="str">
        <f>IFERROR(VLOOKUP(D3,DB!A:F,6,0),"")</f>
        <v>SCECO</v>
      </c>
      <c r="J3" s="119" t="str">
        <f>IFERROR(VLOOKUP(D3,DB!A:G,7,0),"")</f>
        <v>Dead</v>
      </c>
      <c r="K3" s="125" t="s">
        <v>39114</v>
      </c>
      <c r="L3" s="121" t="str">
        <f>IFERROR(VLOOKUP(D3,DB!A:I,9,0),"")</f>
        <v>Latis</v>
      </c>
    </row>
    <row r="4" spans="1:16" ht="15" customHeight="1">
      <c r="A4" s="119" t="s">
        <v>39115</v>
      </c>
      <c r="B4" s="119" t="str">
        <f>IFERROR(VLOOKUP(D4,DB!A:K,11,0),"")</f>
        <v>R4</v>
      </c>
      <c r="C4" s="120">
        <v>1</v>
      </c>
      <c r="D4" s="121" t="s">
        <v>36061</v>
      </c>
      <c r="E4" s="98" t="s">
        <v>39021</v>
      </c>
      <c r="F4" s="123"/>
      <c r="G4" s="124">
        <f ca="1">IFERROR(NOW()-F4,"")</f>
        <v>45960.510055902778</v>
      </c>
      <c r="H4" s="123">
        <v>45960.387592592589</v>
      </c>
      <c r="I4" s="119" t="str">
        <f>IFERROR(VLOOKUP(D4,DB!A:F,6,0),"")</f>
        <v>SCECO</v>
      </c>
      <c r="J4" s="119" t="str">
        <f>IFERROR(VLOOKUP(D4,DB!A:G,7,0),"")</f>
        <v>Dead</v>
      </c>
      <c r="K4" s="125" t="s">
        <v>39116</v>
      </c>
      <c r="L4" s="121" t="str">
        <f>IFERROR(VLOOKUP(D4,DB!A:I,9,0),"")</f>
        <v>Latis</v>
      </c>
    </row>
    <row r="5" spans="1:16" ht="15" customHeight="1">
      <c r="A5" s="119" t="s">
        <v>39117</v>
      </c>
      <c r="B5" s="119" t="str">
        <f>IFERROR(VLOOKUP(D5,DB!A:K,11,0),"")</f>
        <v>R4</v>
      </c>
      <c r="C5" s="120">
        <v>1</v>
      </c>
      <c r="D5" s="121" t="s">
        <v>33970</v>
      </c>
      <c r="E5" s="98" t="s">
        <v>39021</v>
      </c>
      <c r="F5" s="123">
        <v>45960.467581018522</v>
      </c>
      <c r="G5" s="124">
        <f ca="1">IFERROR(NOW()-F5,"")</f>
        <v>4.2474884256080259E-2</v>
      </c>
      <c r="H5" s="123">
        <v>45960.461828703701</v>
      </c>
      <c r="I5" s="119" t="str">
        <f>IFERROR(VLOOKUP(D5,DB!A:F,6,0),"")</f>
        <v>SCECO</v>
      </c>
      <c r="J5" s="119" t="str">
        <f>IFERROR(VLOOKUP(D5,DB!A:G,7,0),"")</f>
        <v>No BB Shifted</v>
      </c>
      <c r="K5" s="125" t="s">
        <v>39118</v>
      </c>
      <c r="L5" s="121" t="str">
        <f>IFERROR(VLOOKUP(D5,DB!A:I,9,0),"")</f>
        <v>Latis</v>
      </c>
    </row>
    <row r="6" spans="1:16" ht="15" customHeight="1">
      <c r="A6" s="119"/>
      <c r="B6" s="119" t="str">
        <f>IFERROR(VLOOKUP(D6,DB!A:K,11,0),"")</f>
        <v/>
      </c>
      <c r="C6" s="120"/>
      <c r="D6" s="121"/>
      <c r="E6" s="98"/>
      <c r="F6" s="123"/>
      <c r="G6" s="124">
        <f ca="1">IFERROR(NOW()-F6,"")</f>
        <v>45960.510055902778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45960.510055902778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45960.510055902778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45960.510055902778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45960.510055902778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45960.510055902778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45960.510055902778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45960.510055902778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45960.510055902778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45960.510055902778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45960.510055902778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45960.510055902778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45960.510055902778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45960.510055902778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45960.510055902778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45960.510055902778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45960.510055902778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45960.510055902778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45960.510055902778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45960.510055902778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45960.510055902778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45960.510055902778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45960.510055902778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45960.510055902778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45960.510055902778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45960.510055902778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45960.510055902778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45960.510055902778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45960.510055902778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45960.510055902778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45960.510055902778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45960.510055902778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45960.510055902778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45960.510055902778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45960.510055902778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45960.510055902778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45960.510055902778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45960.510055902778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45960.510055902778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45960.510055902778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45960.510055902778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45960.510055902778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45960.510055902778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45960.510055902778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45960.510055902778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45960.510055902778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45960.510055902778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45960.510055902778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45960.510055902778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45960.510055902778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45960.510055902778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45960.510055902778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45960.510055902778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45960.510055902778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45960.510055902778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45960.510055902778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45960.510055902778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45960.510055902778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45960.510055902778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45960.510055902778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45960.510055902778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45960.510055902778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45960.510055902778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45960.510055902778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45960.510055902778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45960.510055902778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45960.510055902778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45960.510055902778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45960.510055902778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45960.510055902778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45960.510055902778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45960.510055902778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45960.510055902778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45960.510055902778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45960.510055902778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45960.510055902778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45960.510055902778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45960.510055902778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45960.510055902778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45960.510055902778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45960.510055902778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45960.510055902778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45960.510055902778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45960.510055902778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45960.510055902778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45960.510055902778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45960.510055902778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45960.510055902778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45960.510055902778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45960.510055902778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45960.510055902778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45960.510055902778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45960.510055902778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45960.510055902778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45960.510055902778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45960.510055902778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45960.510055902778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45960.510055902778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45960.510055902778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45960.510055902778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45960.510055902778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45960.510055902778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45960.510055902778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45960.510055902778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45960.510055902778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45960.510055902778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45960.510055902778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45960.510055902778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45960.510055902778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45960.510055902778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45960.510055902778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45960.510055902778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45960.510055902778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45960.510055902778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45960.510055902778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45960.510055902778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45960.510055902778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45960.510055902778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45960.510055902778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45960.510055902778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45960.510055902778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45960.510055902778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45960.510055902778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45960.510055902778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45960.510055902778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45960.510055902778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45960.510055902778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45960.510055902778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45960.510055902778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45960.510055902778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45960.510055902778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45960.510055902778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45960.510055902778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45960.510055902778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45960.510055902778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45960.510055902778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45960.510055902778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45960.510055902778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45960.510055902778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45960.510055902778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45960.510055902778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45960.510055902778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45960.510055902778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45960.510055902778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45960.510055902778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45960.510055902778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45960.510055902778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45960.510055902778</v>
      </c>
      <c r="H153" s="123"/>
      <c r="I153" s="119" t="str">
        <f>IFERROR(VLOOKUP(D153,DB!A:F,6,0),"")</f>
        <v/>
      </c>
      <c r="J153" s="119" t="str">
        <f>IFERROR(VLOOKUP(D153,DB!A:G,7,0),"")</f>
        <v/>
      </c>
      <c r="K153" s="125"/>
      <c r="L153" s="121" t="str">
        <f>IFERROR(VLOOKUP(D153,DB!A:I,9,0),"")</f>
        <v/>
      </c>
    </row>
    <row r="154" spans="1:12" ht="15" customHeight="1">
      <c r="A154" s="126"/>
      <c r="B154" s="126" t="str">
        <f>IFERROR(VLOOKUP(D154,DB!A:K,11,0),"")</f>
        <v/>
      </c>
      <c r="C154" s="127"/>
      <c r="D154" s="128"/>
      <c r="E154" s="129"/>
      <c r="F154" s="130"/>
      <c r="G154" s="131">
        <f ca="1">IFERROR(NOW()-F154,"")</f>
        <v>45960.510055902778</v>
      </c>
      <c r="H154" s="130"/>
      <c r="I154" s="126" t="str">
        <f>IFERROR(VLOOKUP(D154,DB!A:F,6,0),"")</f>
        <v/>
      </c>
      <c r="J154" s="126" t="str">
        <f>IFERROR(VLOOKUP(D154,DB!A:G,7,0),"")</f>
        <v/>
      </c>
      <c r="K154" s="132"/>
      <c r="L154" s="128" t="str">
        <f>IFERROR(VLOOKUP(D154,DB!A:I,9,0),"")</f>
        <v/>
      </c>
    </row>
  </sheetData>
  <dataValidations count="2">
    <dataValidation allowBlank="1" showInputMessage="1" showErrorMessage="1" sqref="E1" xr:uid="{A4F81451-56CC-4543-9497-104C4E44EE4B}"/>
    <dataValidation type="list" allowBlank="1" showInputMessage="1" showErrorMessage="1" sqref="E2:E4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6"/>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39119</v>
      </c>
      <c r="B2" s="37" t="str">
        <f>IFERROR(VLOOKUP(D2,DB!A:K,11,0),"")</f>
        <v>R5</v>
      </c>
      <c r="C2" s="37">
        <v>3</v>
      </c>
      <c r="D2" s="118" t="s">
        <v>36011</v>
      </c>
      <c r="E2" s="37" t="s">
        <v>39021</v>
      </c>
      <c r="F2" s="38">
        <v>45891.832060185188</v>
      </c>
      <c r="G2" s="144">
        <f ca="1">IFERROR(NOW()-F2,"")</f>
        <v>68.677995717589511</v>
      </c>
      <c r="H2" s="38">
        <v>45891.790393518517</v>
      </c>
      <c r="I2" s="37" t="str">
        <f>IFERROR(VLOOKUP(D2,DB!A:F,6,0),"")</f>
        <v>Generator-SG</v>
      </c>
      <c r="J2" s="37" t="str">
        <f>IFERROR(VLOOKUP(D2,DB!A:G,7,0),"")</f>
        <v>Vandalized</v>
      </c>
      <c r="K2" s="37" t="s">
        <v>39120</v>
      </c>
      <c r="L2" s="37" t="str">
        <f>IFERROR(VLOOKUP(D2,DB!A:I,9,0),"")</f>
        <v>Latis</v>
      </c>
      <c r="M2" s="117"/>
    </row>
    <row r="3" spans="1:13" ht="30.75">
      <c r="A3" s="37" t="s">
        <v>39121</v>
      </c>
      <c r="B3" s="37" t="str">
        <f>IFERROR(VLOOKUP(D3,DB!A:K,11,0),"")</f>
        <v>R5</v>
      </c>
      <c r="C3" s="37">
        <v>1</v>
      </c>
      <c r="D3" s="37" t="s">
        <v>33268</v>
      </c>
      <c r="E3" s="37" t="s">
        <v>39104</v>
      </c>
      <c r="F3" s="38">
        <v>45926.188877314817</v>
      </c>
      <c r="G3" s="144">
        <f t="shared" ref="G3" ca="1" si="0">IFERROR(NOW()-F3,"")</f>
        <v>34.321178587961185</v>
      </c>
      <c r="H3" s="38">
        <v>45926.158159722225</v>
      </c>
      <c r="I3" s="37" t="str">
        <f>IFERROR(VLOOKUP(D3,DB!A:F,6,0),"")</f>
        <v>SCECO</v>
      </c>
      <c r="J3" s="37" t="str">
        <f>IFERROR(VLOOKUP(D3,DB!A:G,7,0),"")</f>
        <v>Good</v>
      </c>
      <c r="K3" s="37" t="s">
        <v>39122</v>
      </c>
      <c r="L3" s="37" t="str">
        <f>IFERROR(VLOOKUP(D3,DB!A:I,9,0),"")</f>
        <v>Latis</v>
      </c>
      <c r="M3" s="117"/>
    </row>
    <row r="4" spans="1:13" ht="48" customHeight="1">
      <c r="A4" s="152" t="s">
        <v>39123</v>
      </c>
      <c r="B4" s="152" t="str">
        <f>IFERROR(VLOOKUP(D4,DB!A:K,11,0),"")</f>
        <v>R5</v>
      </c>
      <c r="C4" s="152">
        <v>1</v>
      </c>
      <c r="D4" s="152" t="s">
        <v>34758</v>
      </c>
      <c r="E4" s="152" t="s">
        <v>39104</v>
      </c>
      <c r="F4" s="153">
        <v>45948.661111111112</v>
      </c>
      <c r="G4" s="154">
        <f ca="1">IFERROR(NOW()-F4,"")</f>
        <v>11.848944791665417</v>
      </c>
      <c r="H4" s="153">
        <v>45948.661111111112</v>
      </c>
      <c r="I4" s="152" t="str">
        <f>IFERROR(VLOOKUP(D4,DB!A:F,6,0),"")</f>
        <v>SCECO</v>
      </c>
      <c r="J4" s="152" t="str">
        <f>IFERROR(VLOOKUP(D4,DB!A:G,7,0),"")</f>
        <v>Dead</v>
      </c>
      <c r="K4" s="152" t="s">
        <v>39124</v>
      </c>
      <c r="L4" s="152" t="str">
        <f>IFERROR(VLOOKUP(D4,DB!A:I,9,0),"")</f>
        <v>Latis</v>
      </c>
    </row>
    <row r="5" spans="1:13" ht="15">
      <c r="A5" s="152"/>
      <c r="B5" s="152" t="str">
        <f>IFERROR(VLOOKUP(D5,DB!A:K,11,0),"")</f>
        <v/>
      </c>
      <c r="C5" s="152"/>
      <c r="D5"/>
      <c r="E5" s="152"/>
      <c r="F5" s="153"/>
      <c r="G5" s="154">
        <f ca="1">IFERROR(NOW()-F5,"")</f>
        <v>45960.510055902778</v>
      </c>
      <c r="H5" s="153"/>
      <c r="I5" s="152" t="str">
        <f>IFERROR(VLOOKUP(D5,DB!A:F,6,0),"")</f>
        <v/>
      </c>
      <c r="J5" s="152" t="str">
        <f>IFERROR(VLOOKUP(D5,DB!A:G,7,0),"")</f>
        <v/>
      </c>
      <c r="K5" s="152"/>
      <c r="L5" s="152" t="str">
        <f>IFERROR(VLOOKUP(D5,DB!A:I,9,0),"")</f>
        <v/>
      </c>
    </row>
    <row r="6" spans="1:13" ht="15">
      <c r="A6" s="152"/>
      <c r="B6" s="152" t="str">
        <f>IFERROR(VLOOKUP(D6,DB!A:K,11,0),"")</f>
        <v>R5</v>
      </c>
      <c r="C6" s="152"/>
      <c r="D6" s="152" t="s">
        <v>38699</v>
      </c>
      <c r="E6" s="152"/>
      <c r="F6" s="153"/>
      <c r="G6" s="154">
        <f ca="1">IFERROR(NOW()-F6,"")</f>
        <v>45960.510055902778</v>
      </c>
      <c r="H6" s="153"/>
      <c r="I6" s="152" t="str">
        <f>IFERROR(VLOOKUP(D6,DB!A:F,6,0),"")</f>
        <v>Sceco</v>
      </c>
      <c r="J6" s="152" t="str">
        <f>IFERROR(VLOOKUP(D6,DB!A:G,7,0),"")</f>
        <v>Good</v>
      </c>
      <c r="K6" s="152"/>
      <c r="L6" s="152" t="str">
        <f>IFERROR(VLOOKUP(D6,DB!A:I,9,0),"")</f>
        <v>Latis</v>
      </c>
    </row>
    <row r="7" spans="1:13" ht="15">
      <c r="A7" s="152"/>
      <c r="B7" s="152" t="str">
        <f>IFERROR(VLOOKUP(D7,DB!A:K,11,0),"")</f>
        <v/>
      </c>
      <c r="C7" s="152"/>
      <c r="D7"/>
      <c r="E7" s="152"/>
      <c r="F7" s="153"/>
      <c r="G7" s="154">
        <f ca="1">IFERROR(NOW()-F7,"")</f>
        <v>45960.510055902778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45960.510055902778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45960.510055902778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45960.510055902778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45960.510055902778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45960.510055902778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45960.510055902778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45960.510055902778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45960.510055902778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45960.510055902778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45960.510055902778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45960.510055902778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45960.510055902778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45960.510055902778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45960.510055902778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45960.510055902778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45960.510055902778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45960.510055902778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45960.510055902778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45960.510055902778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45960.510055902778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45960.510055902778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45960.510055902778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45960.510055902778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45960.510055902778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45960.510055902778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45960.510055902778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45960.510055902778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45960.510055902778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45960.510055902778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45960.510055902778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45960.510055902778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45960.510055902778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45960.510055902778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45960.510055902778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45960.510055902778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45960.510055902778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45960.510055902778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45960.510055902778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45960.510055902778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45960.510055902778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45960.510055902778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45960.510055902778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45960.510055902778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45960.510055902778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45960.510055902778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45960.510055902778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45960.510055902778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45960.510055902778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45960.510055902778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45960.510055902778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45960.510055902778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45960.510055902778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45960.510055902778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45960.510055902778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45960.510055902778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45960.510055902778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45960.510055902778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45960.510055902778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45960.510055902778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45960.510055902778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45960.510055902778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45960.510055902778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45960.510055902778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45960.510055902778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45960.510055902778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45960.510055902778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45960.510055902778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45960.510055902778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45960.510055902778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45960.510055902778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45960.510055902778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45960.510055902778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45960.510055902778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45960.510055902778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45960.510055902778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45960.510055902778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45960.510055902778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45960.510055902778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45960.510055902778</v>
      </c>
      <c r="H86" s="153"/>
      <c r="I86" s="152" t="str">
        <f>IFERROR(VLOOKUP(D86,DB!A:F,6,0),"")</f>
        <v/>
      </c>
      <c r="J86" s="152" t="str">
        <f>IFERROR(VLOOKUP(D86,DB!A:G,7,0),"")</f>
        <v/>
      </c>
      <c r="K86" s="152"/>
      <c r="L86" s="152" t="str">
        <f>IFERROR(VLOOKUP(D86,DB!A:I,9,0),"")</f>
        <v/>
      </c>
    </row>
    <row r="87" spans="1:12" ht="15">
      <c r="A87" s="158"/>
      <c r="B87" s="158" t="str">
        <f>IFERROR(VLOOKUP(D87,DB!A:K,11,0),"")</f>
        <v/>
      </c>
      <c r="C87" s="158"/>
      <c r="D87" s="158"/>
      <c r="E87" s="158"/>
      <c r="F87" s="159"/>
      <c r="G87" s="160">
        <f ca="1">IFERROR(NOW()-F87,"")</f>
        <v>45960.510055902778</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45960.510055902778</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45960.510055902778</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45960.510055902778</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45960.510055902778</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45960.510055902778</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45960.510055902778</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45960.510055902778</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45960.510055902778</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45960.510055902778</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45960.510055902778</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45960.510055902778</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45960.510055902778</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45960.510055902778</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45960.510055902778</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45960.510055902778</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45960.510055902778</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45960.510055902778</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45960.510055902778</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45960.510055902778</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45960.510055902778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45960.510055902778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45960.510055902778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45960.510055902778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45960.510055902778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45960.510055902778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45960.510055902778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45960.510055902778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45960.510055902778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45960.510055902778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45960.510055902778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45960.510055902778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45960.510055902778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45960.510055902778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45960.510055902778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45960.510055902778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45960.510055902778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45960.510055902778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45960.510055902778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45960.510055902778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45960.510055902778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45960.510055902778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45960.510055902778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45960.510055902778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45960.510055902778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45960.510055902778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45960.510055902778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45960.510055902778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45960.510055902778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45960.510055902778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45960.510055902778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45960.510055902778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45960.510055902778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45960.510055902778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45960.510055902778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45960.510055902778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45960.510055902778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45960.510055902778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45960.510055902778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45960.510055902778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45960.510055902778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45960.510055902778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45960.510055902778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45960.510055902778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45960.510055902778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45960.510055902778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45960.510055902778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45960.510055902778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45960.510055902778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45960.510055902778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45960.510055902778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45960.510055902778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45960.510055902778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45960.510055902778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45960.510055902778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45960.510055902778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45960.510055902778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45960.510055902778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45960.510055902778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45960.510055902778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45960.510055902778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45960.510055902778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45960.510055902778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45960.510055902778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45960.510055902778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45960.510055902778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45960.510055902778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45960.510055902778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45960.510055902778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45960.510055902778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45960.510055902778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45960.510055902778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45960.510055902778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45960.510055902778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45960.510055902778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45960.510055902778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45960.510055902778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45960.510055902778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45960.510055902778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45960.510055902778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45960.510055902778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45960.510055902778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45960.510055902778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45960.510055902778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45960.510055902778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45960.510055902778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45960.510055902778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45960.510055902778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45960.510055902778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45960.510055902778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45960.510055902778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45960.510055902778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45960.510055902778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45960.510055902778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45960.510055902778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45960.510055902778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45960.510055902778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45960.510055902778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45960.510055902778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45960.510055902778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45960.510055902778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45960.510055902778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45960.510055902778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45960.510055902778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45960.510055902778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45960.510055902778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45960.510055902778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45960.510055902778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45960.510055902778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45960.510055902778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45960.510055902778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45960.510055902778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45960.510055902778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45960.510055902778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45960.510055902778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45960.510055902778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45960.510055902778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45960.510055902778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45960.510055902778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45960.510055902778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45960.510055902778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45960.510055902778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45960.510055902778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45960.510055902778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45960.510055902778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45960.510055902778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45960.510055902778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45960.510055902778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45960.510055902778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45960.510055902778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45960.510055902778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45960.510055902778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45960.510055902778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45960.510055902778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45960.510055902778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45960.510055902778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45960.510055902778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45960.510055902778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45960.510055902778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45960.510055902778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45960.510055902778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45960.510055902778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45960.510055902778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45960.510055902778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45960.510055902778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45960.510055902778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45960.510055902778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45960.510055902778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45960.510055902778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45960.510055902778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45960.510055902778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45960.510055902778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45960.510055902778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45960.510055902778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45960.510055902778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45960.510055902778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45960.510055902778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45960.510055902778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45960.510055902778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45960.510055902778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45960.510055902778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45960.510055902778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45960.510055902778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45960.510055902778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45960.510055902778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45960.510055902778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45960.510055902778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45960.510055902778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45960.510055902778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45960.510055902778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45960.510055902778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45960.510055902778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45960.510055902778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45960.510055902778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45960.510055902778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45960.510055902778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45960.510055902778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45960.510055902778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45960.510055902778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45960.510055902778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45960.510055902778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45960.510055902778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45960.510055902778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45960.510055902778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45960.510055902778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45960.510055902778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45960.510055902778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45960.510055902778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45960.510055902778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45960.510055902778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45960.510055902778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45960.510055902778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45960.510055902778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45960.510055902778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45960.510055902778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45960.510055902778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45960.510055902778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45960.510055902778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45960.510055902778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45960.510055902778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45960.510055902778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45960.510055902778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45960.510055902778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45960.510055902778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45960.510055902778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45960.510055902778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45960.510055902778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45960.510055902778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45960.510055902778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45960.510055902778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45960.510055902778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45960.510055902778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45960.510055902778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45960.510055902778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45960.510055902778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45960.510055902778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45960.510055902778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45960.510055902778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45960.510055902778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45960.510055902778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45960.510055902778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45960.510055902778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45960.510055902778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45960.510055902778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45960.510055902778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45960.510055902778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45960.510055902778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45960.510055902778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45960.510055902778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45960.510055902778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45960.510055902778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45960.510055902778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45960.510055902778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45960.510055902778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45960.510055902778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45960.510055902778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45960.510055902778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45960.510055902778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45960.510055902778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45960.510055902778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45960.510055902778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45960.510055902778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45960.510055902778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45960.510055902778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45960.510055902778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45960.510055902778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45960.510055902778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45960.510055902778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45960.510055902778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45960.510055902778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45960.510055902778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45960.510055902778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45960.510055902778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45960.510055902778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45960.510055902778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45960.510055902778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45960.510055902778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45960.510055902778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45960.510055902778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45960.510055902778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45960.510055902778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45960.510055902778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45960.510055902778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45960.510055902778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45960.510055902778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45960.510055902778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45960.510055902778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45960.510055902778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45960.510055902778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45960.510055902778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45960.510055902778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45960.510055902778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45960.510055902778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45960.510055902778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45960.510055902778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45960.510055902778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45960.510055902778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45960.510055902778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45960.510055902778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45960.510055902778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45960.510055902778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45960.510055902778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45960.510055902778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45960.510055902778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45960.510055902778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45960.510055902778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45960.510055902778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45960.510055902778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45960.510055902778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45960.510055902778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45960.510055902778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45960.510055902778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45960.510055902778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45960.510055902778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45960.510055902778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45960.510055902778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45960.510055902778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45960.510055902778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45960.510055902778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45960.510055902778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45960.510055902778</v>
      </c>
      <c r="H407" s="159"/>
      <c r="I407" s="158" t="str">
        <f>IFERROR(VLOOKUP(D407,DB!A:F,6,0),"")</f>
        <v/>
      </c>
      <c r="J407" s="158" t="str">
        <f>IFERROR(VLOOKUP(D407,DB!A:G,7,0),"")</f>
        <v/>
      </c>
      <c r="K407" s="158"/>
      <c r="L407" s="158" t="str">
        <f>IFERROR(VLOOKUP(D407,DB!A:I,9,0),"")</f>
        <v/>
      </c>
    </row>
    <row r="408" spans="1:12" ht="15"/>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7" ht="15"/>
    <row r="518" ht="15"/>
    <row r="520" ht="15"/>
    <row r="521" ht="15"/>
    <row r="522" ht="15"/>
    <row r="523" ht="15"/>
    <row r="525" ht="15"/>
    <row r="526" ht="15"/>
    <row r="533" ht="15"/>
    <row r="534" ht="15"/>
    <row r="535" ht="15"/>
    <row r="536" ht="15"/>
    <row r="537" ht="15"/>
    <row r="538" ht="15"/>
    <row r="541" ht="15"/>
    <row r="542" ht="15"/>
    <row r="543" ht="15"/>
    <row r="544" ht="15"/>
    <row r="545" ht="15"/>
    <row r="546" ht="15"/>
    <row r="547" ht="15"/>
    <row r="548" ht="15"/>
    <row r="549" ht="15"/>
    <row r="550" ht="15"/>
    <row r="551" ht="15"/>
    <row r="552"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8" ht="15"/>
    <row r="609" ht="15"/>
    <row r="646" ht="15"/>
    <row r="647" ht="15"/>
    <row r="648" ht="15"/>
    <row r="649" ht="15"/>
    <row r="650" ht="15"/>
    <row r="651" ht="15"/>
    <row r="652" ht="15"/>
    <row r="653" ht="15"/>
    <row r="654" ht="15"/>
    <row r="655"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6" ht="15"/>
    <row r="737" ht="15"/>
    <row r="738" ht="15"/>
    <row r="740" ht="15"/>
    <row r="741"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4" ht="15"/>
    <row r="775" ht="15"/>
    <row r="945" ht="15"/>
    <row r="946" ht="15"/>
    <row r="947" ht="15"/>
    <row r="948" ht="15"/>
    <row r="949" ht="15"/>
    <row r="950" ht="15"/>
    <row r="956" ht="15"/>
    <row r="957" ht="15"/>
    <row r="958" ht="15"/>
    <row r="959" ht="15"/>
    <row r="960" ht="15"/>
    <row r="961" ht="15"/>
    <row r="962"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3" ht="15"/>
    <row r="1014" ht="15"/>
    <row r="1020" ht="15"/>
    <row r="1021" ht="15"/>
    <row r="1023" ht="15"/>
    <row r="1024" ht="15"/>
    <row r="1025" ht="15"/>
    <row r="1026" ht="15"/>
    <row r="1027" ht="15"/>
    <row r="1028" ht="15"/>
    <row r="1029"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2" ht="15"/>
    <row r="1103" ht="15"/>
    <row r="1104" ht="15"/>
    <row r="1105" ht="15"/>
    <row r="1106" ht="15"/>
    <row r="1107" ht="15"/>
    <row r="1108" ht="15"/>
    <row r="1109" ht="15"/>
    <row r="1110" ht="15"/>
    <row r="1111" ht="15"/>
    <row r="1112" ht="15"/>
    <row r="1113" ht="15"/>
    <row r="1114" ht="15"/>
    <row r="1115"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8" ht="15"/>
    <row r="1169" ht="15"/>
    <row r="1172" ht="15"/>
    <row r="1173" ht="15"/>
    <row r="1174" ht="15"/>
    <row r="1175" ht="15"/>
    <row r="1176" ht="15"/>
    <row r="1177" ht="15"/>
    <row r="1178" ht="15"/>
    <row r="1179" ht="15"/>
    <row r="1182" ht="15"/>
    <row r="1183" ht="15"/>
    <row r="1184" ht="15"/>
    <row r="1185" ht="15"/>
    <row r="1186" ht="15"/>
    <row r="1187" ht="15"/>
    <row r="1188" ht="15"/>
    <row r="1189" ht="15"/>
    <row r="1190" ht="15"/>
    <row r="1191" ht="15"/>
    <row r="1192" ht="15"/>
    <row r="1193" ht="15"/>
    <row r="1195" ht="15"/>
    <row r="1196" ht="15"/>
    <row r="1197" ht="15"/>
    <row r="1200" ht="15"/>
    <row r="1202" ht="15"/>
    <row r="1204" ht="15"/>
    <row r="1207" ht="15"/>
    <row r="1208" ht="15"/>
    <row r="1209" ht="15"/>
    <row r="1211" ht="15"/>
    <row r="1213" ht="15"/>
    <row r="1214" ht="15"/>
    <row r="1215" ht="15"/>
    <row r="1216" ht="15"/>
    <row r="1217" ht="15"/>
    <row r="1219" ht="15"/>
    <row r="1220" ht="15"/>
    <row r="1221" ht="15"/>
    <row r="1222" ht="15"/>
    <row r="1224" ht="15"/>
    <row r="1226" ht="15"/>
    <row r="1227" ht="15"/>
    <row r="1229" ht="15"/>
    <row r="1230" ht="15"/>
    <row r="1231" ht="15"/>
    <row r="1232" ht="15"/>
    <row r="1234" ht="15"/>
    <row r="1236" ht="15"/>
    <row r="1237" ht="15"/>
    <row r="1238" ht="15"/>
    <row r="1239" ht="15"/>
    <row r="1241" ht="15"/>
    <row r="1242" ht="15"/>
    <row r="1243" ht="15"/>
    <row r="1244" ht="15"/>
    <row r="1245" ht="15"/>
    <row r="1246" ht="15"/>
    <row r="1247" ht="15"/>
    <row r="1250" ht="15"/>
    <row r="1252" ht="15"/>
    <row r="1253" ht="15"/>
    <row r="1254" ht="15"/>
    <row r="1255" ht="15"/>
    <row r="1256" ht="15"/>
    <row r="1257" ht="15"/>
    <row r="1258" ht="15"/>
    <row r="1259" ht="15"/>
    <row r="1262" ht="15"/>
    <row r="1263" ht="15"/>
    <row r="1265" ht="15"/>
    <row r="1267" ht="15"/>
    <row r="1268" ht="15"/>
    <row r="1269" ht="15"/>
    <row r="1270" ht="15"/>
    <row r="1271" ht="15"/>
    <row r="1275" ht="15"/>
    <row r="1276" ht="15"/>
    <row r="1278" ht="15"/>
    <row r="1279" ht="15"/>
    <row r="1280" ht="15"/>
    <row r="1281" ht="15"/>
    <row r="1282" ht="15"/>
    <row r="1283" ht="15"/>
    <row r="1284" ht="15"/>
    <row r="1285" ht="15"/>
    <row r="1292" ht="15"/>
    <row r="1293" ht="15"/>
    <row r="1294" ht="15"/>
    <row r="1295" ht="15"/>
    <row r="1296" ht="15"/>
  </sheetData>
  <dataValidations count="2">
    <dataValidation allowBlank="1" showInputMessage="1" showErrorMessage="1" sqref="E1" xr:uid="{920C6338-E771-4DAE-8C89-92A9093EA4DE}"/>
    <dataValidation type="list" allowBlank="1" showInputMessage="1" showErrorMessage="1" sqref="E2:E40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6"/>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45960.510055902778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45960.510055902778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45960.510055902778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45960.510055902778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45960.510055902778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45960.510055902778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45960.510055902778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45960.510055902778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45960.510055902778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45960.510055902778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45960.510055902778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45960.510055902778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45960.510055902778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45960.510055902778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45960.510055902778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45960.510055902778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45960.510055902778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45960.510055902778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45960.510055902778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45960.510055902778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45960.510055902778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45960.510055902778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45960.510055902778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45960.510055902778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45960.510055902778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45960.510055902778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45960.510055902778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45960.510055902778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45960.510055902778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45960.510055902778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45960.510055902778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45960.510055902778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45960.510055902778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45960.510055902778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45960.510055902778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45960.510055902778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45960.510055902778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45960.510055902778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45960.510055902778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45960.510055902778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45960.510055902778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45960.510055902778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45960.510055902778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45960.510055902778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45960.510055902778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45960.510055902778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45960.510055902778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45960.510055902778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45960.510055902778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45960.510055902778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45960.510055902778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45960.510055902778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45960.510055902778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45960.510055902778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45960.510055902778</v>
      </c>
      <c r="H56" s="107"/>
      <c r="I56" s="103" t="str">
        <f>IFERROR(VLOOKUP(D56,DB!A:F,6,0),"")</f>
        <v/>
      </c>
      <c r="J56" s="102" t="str">
        <f>IFERROR(VLOOKUP(D56,DB!A:G,7,0),"")</f>
        <v/>
      </c>
      <c r="K56" s="108"/>
      <c r="L56" s="109" t="str">
        <f>IFERROR(VLOOKUP(D56,DB!A:I,9,0),"")</f>
        <v/>
      </c>
    </row>
  </sheetData>
  <dataValidations count="2">
    <dataValidation allowBlank="1" showInputMessage="1" showErrorMessage="1" sqref="E1" xr:uid="{380493DB-286A-4683-AF55-C78F04945A49}"/>
    <dataValidation type="list" allowBlank="1" showInputMessage="1" showErrorMessage="1" sqref="E2:E5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2025-10-30T09:16:19Z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