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53" documentId="13_ncr:1_{F6CB121F-512D-4AA6-A0C1-0FB36C537598}" xr6:coauthVersionLast="47" xr6:coauthVersionMax="47" xr10:uidLastSave="{D36346E1-761E-472E-B616-67E357D6910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2" i="6"/>
  <c r="L13" i="6"/>
  <c r="L14" i="6"/>
  <c r="L15" i="6"/>
  <c r="L16" i="6"/>
  <c r="L17" i="6"/>
  <c r="L18" i="6"/>
  <c r="L19" i="6"/>
  <c r="L20" i="6"/>
  <c r="L21" i="6"/>
  <c r="L22" i="6"/>
  <c r="L23" i="6"/>
  <c r="L24" i="6"/>
  <c r="L25" i="6"/>
  <c r="L26" i="6"/>
  <c r="L27" i="6"/>
  <c r="L28" i="6"/>
  <c r="L29" i="6"/>
  <c r="L30" i="6"/>
  <c r="L31" i="6"/>
  <c r="L32" i="6"/>
  <c r="L33" i="6"/>
  <c r="L34" i="6"/>
  <c r="L35" i="6"/>
  <c r="L36" i="6"/>
  <c r="L37" i="6"/>
  <c r="J12" i="6"/>
  <c r="J13" i="6"/>
  <c r="J14" i="6"/>
  <c r="J15" i="6"/>
  <c r="J16" i="6"/>
  <c r="J17" i="6"/>
  <c r="J18" i="6"/>
  <c r="J19" i="6"/>
  <c r="J20" i="6"/>
  <c r="J21" i="6"/>
  <c r="J22" i="6"/>
  <c r="J23" i="6"/>
  <c r="J24" i="6"/>
  <c r="J25" i="6"/>
  <c r="J26" i="6"/>
  <c r="J27" i="6"/>
  <c r="J28" i="6"/>
  <c r="J29" i="6"/>
  <c r="J30" i="6"/>
  <c r="J31" i="6"/>
  <c r="J32" i="6"/>
  <c r="J33" i="6"/>
  <c r="J34" i="6"/>
  <c r="J35" i="6"/>
  <c r="J36" i="6"/>
  <c r="J37" i="6"/>
  <c r="I12" i="6"/>
  <c r="I13" i="6"/>
  <c r="I14" i="6"/>
  <c r="I15" i="6"/>
  <c r="I16" i="6"/>
  <c r="I17" i="6"/>
  <c r="I18" i="6"/>
  <c r="I19" i="6"/>
  <c r="I20" i="6"/>
  <c r="I21" i="6"/>
  <c r="I22" i="6"/>
  <c r="I23" i="6"/>
  <c r="I24" i="6"/>
  <c r="I25" i="6"/>
  <c r="I26" i="6"/>
  <c r="I27" i="6"/>
  <c r="I28" i="6"/>
  <c r="I29" i="6"/>
  <c r="I30" i="6"/>
  <c r="I31" i="6"/>
  <c r="I32" i="6"/>
  <c r="I33" i="6"/>
  <c r="I34" i="6"/>
  <c r="I35" i="6"/>
  <c r="I36" i="6"/>
  <c r="I37" i="6"/>
  <c r="G12" i="6"/>
  <c r="G13" i="6"/>
  <c r="G14" i="6"/>
  <c r="G15" i="6"/>
  <c r="G16" i="6"/>
  <c r="G17" i="6"/>
  <c r="G18" i="6"/>
  <c r="G19" i="6"/>
  <c r="G20" i="6"/>
  <c r="G21" i="6"/>
  <c r="G22" i="6"/>
  <c r="G23" i="6"/>
  <c r="G24" i="6"/>
  <c r="G25" i="6"/>
  <c r="G26" i="6"/>
  <c r="G27" i="6"/>
  <c r="G28" i="6"/>
  <c r="G29" i="6"/>
  <c r="G30" i="6"/>
  <c r="G31" i="6"/>
  <c r="G32" i="6"/>
  <c r="G33" i="6"/>
  <c r="G34" i="6"/>
  <c r="G35" i="6"/>
  <c r="G36" i="6"/>
  <c r="G37" i="6"/>
  <c r="B12" i="6"/>
  <c r="B13" i="6"/>
  <c r="B14" i="6"/>
  <c r="B15" i="6"/>
  <c r="B16" i="6"/>
  <c r="B17" i="6"/>
  <c r="B18" i="6"/>
  <c r="B19" i="6"/>
  <c r="B20" i="6"/>
  <c r="B21" i="6"/>
  <c r="B22" i="6"/>
  <c r="B23" i="6"/>
  <c r="B24" i="6"/>
  <c r="B25" i="6"/>
  <c r="B26" i="6"/>
  <c r="B27" i="6"/>
  <c r="B28" i="6"/>
  <c r="B29" i="6"/>
  <c r="B30" i="6"/>
  <c r="B31" i="6"/>
  <c r="B32" i="6"/>
  <c r="B33" i="6"/>
  <c r="B34" i="6"/>
  <c r="B35" i="6"/>
  <c r="B36" i="6"/>
  <c r="B37" i="6"/>
  <c r="L57" i="6"/>
  <c r="J57" i="6"/>
  <c r="I57" i="6"/>
  <c r="G57" i="6"/>
  <c r="B57"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L38" i="6"/>
  <c r="J38" i="6"/>
  <c r="I38" i="6"/>
  <c r="G38" i="6"/>
  <c r="B38" i="6"/>
  <c r="G2" i="6"/>
  <c r="G3" i="6"/>
  <c r="G4" i="6"/>
  <c r="G5" i="6"/>
  <c r="G6" i="6"/>
  <c r="G7" i="6"/>
  <c r="G8" i="6"/>
  <c r="G9" i="6"/>
  <c r="G10" i="6"/>
  <c r="G1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<sst xmlns="http://schemas.openxmlformats.org/spreadsheetml/2006/main" count="180322" uniqueCount="39133">
  <si>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</si>
  <si>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</si>
  <si>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</si>
  <si>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</si>
  <si>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</si>
  <si>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</si>
  <si>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</si>
  <si>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</si>
  <si>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</si>
  <si>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</si>
  <si>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</si>
  <si>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</si>
  <si>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</si>
  <si>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</si>
  <si>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</si>
  <si>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</si>
  <si>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</si>
  <si>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</si>
  <si>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</si>
  <si>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</si>
  <si>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</si>
  <si>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</si>
  <si>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</si>
  <si>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</si>
  <si>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</si>
  <si>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</si>
  <si>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</si>
  <si>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</si>
  <si>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</si>
  <si>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</si>
  <si>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</si>
  <si>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</si>
  <si>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</si>
  <si>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</si>
  <si>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</si>
  <si>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</si>
  <si>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</si>
  <si>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</si>
  <si>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</si>
  <si>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</si>
  <si>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</si>
  <si>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</si>
  <si>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</si>
  <si>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</si>
  <si>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</si>
  <si>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</si>
  <si>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</si>
  <si>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</si>
  <si>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</si>
  <si>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</si>
  <si>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</si>
  <si>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</si>
  <si>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</si>
  <si>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</si>
  <si>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</si>
  <si>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</si>
  <si>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</si>
  <si>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</si>
  <si>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</si>
  <si>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</si>
  <si>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</si>
  <si>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</si>
  <si>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</si>
  <si>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</si>
  <si>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</si>
  <si>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</si>
  <si>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</si>
  <si>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</si>
  <si>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</si>
  <si>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</si>
  <si>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</si>
  <si>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</si>
  <si>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</si>
  <si>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</si>
  <si>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</si>
  <si>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</si>
  <si>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</si>
  <si>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</si>
  <si>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</si>
  <si>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</si>
  <si>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</si>
  <si>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</si>
  <si>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</si>
  <si>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</si>
  <si>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</si>
  <si>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</si>
  <si>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</si>
  <si>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</si>
  <si>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</si>
  <si>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</si>
  <si>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</si>
  <si>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</si>
  <si>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</si>
  <si>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</si>
  <si>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</si>
  <si>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</si>
  <si>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</si>
  <si>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</si>
  <si>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</si>
  <si>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</si>
  <si>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</si>
  <si>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</si>
  <si>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</si>
  <si>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</si>
  <si>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</si>
  <si>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</si>
  <si>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</si>
  <si>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</si>
  <si>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</si>
  <si>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</si>
  <si>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</si>
  <si>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</si>
  <si>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</si>
  <si>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</si>
  <si>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</si>
  <si>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</si>
  <si>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</si>
  <si>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</si>
  <si>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</si>
  <si>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</si>
  <si>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</si>
  <si>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</si>
  <si>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</si>
  <si>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</si>
  <si>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</si>
  <si>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</si>
  <si>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</si>
  <si>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</si>
  <si>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</si>
  <si>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</si>
  <si>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</si>
  <si>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</si>
  <si>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</si>
  <si>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</si>
  <si>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</si>
  <si>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</si>
  <si>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</si>
  <si>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</si>
  <si>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</si>
  <si>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</si>
  <si>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</si>
  <si>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</si>
  <si>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</si>
  <si>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</si>
  <si>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</si>
  <si>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</si>
  <si>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</si>
  <si>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</si>
  <si>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</si>
  <si>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</si>
  <si>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</si>
  <si>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</si>
  <si>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</si>
  <si>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</si>
  <si>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</si>
  <si>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</si>
  <si>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</si>
  <si>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</si>
  <si>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</si>
  <si>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</si>
  <si>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</si>
  <si>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</si>
  <si>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</si>
  <si>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</si>
  <si>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</si>
  <si>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</si>
  <si>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</si>
  <si>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</si>
  <si>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</si>
  <si>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</si>
  <si>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</si>
  <si>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</si>
  <si>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</si>
  <si>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</si>
  <si>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</si>
  <si>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</si>
  <si>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</si>
  <si>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</si>
  <si>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</si>
  <si>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</si>
  <si>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</si>
  <si>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</si>
  <si>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</si>
  <si>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</si>
  <si>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</si>
  <si>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</si>
  <si>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</si>
  <si>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</si>
  <si>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</si>
  <si>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</si>
  <si>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</si>
  <si>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</si>
  <si>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</si>
  <si>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</si>
  <si>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</si>
  <si>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</si>
  <si>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</si>
  <si>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</si>
  <si>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</si>
  <si>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</si>
  <si>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</si>
  <si>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</si>
  <si>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</si>
  <si>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</si>
  <si>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</si>
  <si>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</si>
  <si>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</si>
  <si>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</si>
  <si>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</si>
  <si>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</si>
  <si>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</si>
  <si>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</si>
  <si>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</si>
  <si>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</si>
  <si>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</si>
  <si>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</si>
  <si>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</si>
  <si>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</si>
  <si>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</si>
  <si>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</si>
  <si>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</si>
  <si>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</si>
  <si>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</si>
  <si>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</si>
  <si>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</si>
  <si>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</si>
  <si>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</si>
  <si>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</si>
  <si>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</si>
  <si>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</si>
  <si>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</si>
  <si>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</si>
  <si>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</si>
  <si>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</si>
  <si>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</si>
  <si>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</si>
  <si>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</si>
  <si>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</si>
  <si>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</si>
  <si>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</si>
  <si>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</si>
  <si>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</si>
  <si>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</si>
  <si>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</si>
  <si>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</si>
  <si>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</si>
  <si>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</si>
  <si>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</si>
  <si>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</si>
  <si>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</si>
  <si>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</si>
  <si>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</si>
  <si>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</si>
  <si>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</si>
  <si>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</si>
  <si>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</si>
  <si>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</si>
  <si>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</si>
  <si>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</si>
  <si>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</si>
  <si>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</si>
  <si>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</si>
  <si>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</si>
  <si>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</si>
  <si>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</si>
  <si>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</si>
  <si>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</si>
  <si>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</si>
  <si>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</si>
  <si>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</si>
  <si>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</si>
  <si>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</si>
  <si>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</si>
  <si>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</si>
  <si>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</si>
  <si>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</si>
  <si>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</si>
  <si>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</si>
  <si>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</si>
  <si>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</si>
  <si>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</si>
  <si>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</si>
  <si>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</si>
  <si>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</si>
  <si>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</si>
  <si>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</si>
  <si>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</si>
  <si>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</si>
  <si>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</si>
  <si>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</si>
  <si>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</si>
  <si>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</si>
  <si>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</si>
  <si>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</si>
  <si>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</si>
  <si>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</si>
  <si>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</si>
  <si>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</si>
  <si>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</si>
  <si>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</si>
  <si>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</si>
  <si>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</si>
  <si>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</si>
  <si>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</si>
  <si>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</si>
  <si>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</si>
  <si>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</si>
  <si>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</si>
  <si>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</si>
  <si>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</si>
  <si>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</si>
  <si>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</si>
  <si>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</si>
  <si>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</si>
  <si>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</si>
  <si>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</si>
  <si>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</si>
  <si>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</si>
  <si>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</si>
  <si>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</si>
  <si>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</si>
  <si>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</si>
  <si>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</si>
  <si>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</si>
  <si>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</si>
  <si>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</si>
  <si>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</si>
  <si>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</si>
  <si>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</si>
  <si>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</si>
  <si>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</si>
  <si>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</si>
  <si>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</si>
  <si>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</si>
  <si>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</si>
  <si>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</si>
  <si>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</si>
  <si>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</si>
  <si>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</si>
  <si>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</si>
  <si>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</si>
  <si>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</si>
  <si>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</si>
  <si>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</si>
  <si>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</si>
  <si>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</si>
  <si>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</si>
  <si>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</si>
  <si>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</si>
  <si>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</si>
  <si>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</si>
  <si>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</si>
  <si>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</si>
  <si>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</si>
  <si>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</si>
  <si>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</si>
  <si>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</si>
  <si>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</si>
  <si>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</si>
  <si>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</si>
  <si>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</si>
  <si>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</si>
  <si>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</si>
  <si>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</si>
  <si>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</si>
  <si>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</si>
  <si>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</si>
  <si>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</si>
  <si>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</si>
  <si>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</si>
  <si>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</si>
  <si>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</si>
  <si>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</si>
  <si>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</si>
  <si>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</si>
  <si>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</si>
  <si>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</si>
  <si>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</si>
  <si>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</si>
  <si>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</si>
  <si>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</si>
  <si>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</si>
  <si>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</si>
  <si>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</si>
  <si>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</si>
  <si>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</si>
  <si>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</si>
  <si>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</si>
  <si>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</si>
  <si>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</si>
  <si>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</si>
  <si>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</si>
  <si>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</si>
  <si>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</si>
  <si>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</si>
  <si>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</si>
  <si>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</si>
  <si>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</si>
  <si>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</si>
  <si>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</si>
  <si>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</si>
  <si>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</si>
  <si>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</si>
  <si>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</si>
  <si>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</si>
  <si>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</si>
  <si>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</si>
  <si>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</si>
  <si>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</si>
  <si>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</si>
  <si>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</si>
  <si>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</si>
  <si>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</si>
  <si>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</si>
  <si>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</si>
  <si>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</si>
  <si>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</si>
  <si>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</si>
  <si>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</si>
  <si>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</si>
  <si>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</si>
  <si>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</si>
  <si>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</si>
  <si>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</si>
  <si>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</si>
  <si>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</si>
  <si>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</si>
  <si>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</si>
  <si>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</si>
  <si>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</si>
  <si>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</si>
  <si>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</si>
  <si>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</si>
  <si>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</si>
  <si>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</si>
  <si>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</si>
  <si>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</si>
  <si>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</si>
  <si>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</si>
  <si>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</si>
  <si>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</si>
  <si>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</si>
  <si>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</si>
  <si>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</si>
  <si>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</si>
  <si>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</si>
  <si>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</si>
  <si>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</si>
  <si>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</si>
  <si>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</si>
  <si>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</si>
  <si>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</si>
  <si>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</si>
  <si>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</si>
  <si>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</si>
  <si>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</si>
  <si>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</si>
  <si>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</si>
  <si>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</si>
  <si>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</si>
  <si>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</si>
  <si>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</si>
  <si>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</si>
  <si>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</si>
  <si>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</si>
  <si>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</si>
  <si>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</si>
  <si>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</si>
  <si>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</si>
  <si>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</si>
  <si>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</si>
  <si>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</si>
  <si>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</si>
  <si>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</si>
  <si>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</si>
  <si>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</si>
  <si>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</si>
  <si>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</si>
  <si>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</si>
  <si>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</si>
  <si>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</si>
  <si>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</si>
  <si>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</si>
  <si>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</si>
  <si>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</si>
  <si>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</si>
  <si>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</si>
  <si>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</si>
  <si>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</si>
  <si>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</si>
  <si>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</si>
  <si>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</si>
  <si>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</si>
  <si>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</si>
  <si>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</si>
  <si>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</si>
  <si>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</si>
  <si>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</si>
  <si>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</si>
  <si>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</si>
  <si>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</si>
  <si>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</si>
  <si>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</si>
  <si>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</si>
  <si>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</si>
  <si>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</si>
  <si>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</si>
  <si>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</si>
  <si>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</si>
  <si>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</si>
  <si>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</si>
  <si>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</si>
  <si>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</si>
  <si>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</si>
  <si>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</si>
  <si>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</si>
  <si>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</si>
  <si>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</si>
  <si>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</si>
  <si>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</si>
  <si>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</si>
  <si>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</si>
  <si>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</si>
  <si>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</si>
  <si>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</si>
  <si>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</si>
  <si>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</si>
  <si>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</si>
  <si>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</si>
  <si>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</si>
  <si>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</si>
  <si>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</si>
  <si>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</si>
  <si>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</si>
  <si>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</si>
  <si>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</si>
  <si>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</si>
  <si>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</si>
  <si>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</si>
  <si>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</si>
  <si>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</si>
  <si>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</si>
  <si>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</si>
  <si>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</si>
  <si>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</si>
  <si>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</si>
  <si>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</si>
  <si>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</si>
  <si>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</si>
  <si>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</si>
  <si>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</si>
  <si>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</si>
  <si>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</si>
  <si>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</si>
  <si>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</si>
  <si>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</si>
  <si>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</si>
  <si>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</si>
  <si>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</si>
  <si>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</si>
  <si>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</si>
  <si>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</si>
  <si>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</si>
  <si>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</si>
  <si>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</si>
  <si>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</si>
  <si>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</si>
  <si>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</si>
  <si>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</si>
  <si>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</si>
  <si>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</si>
  <si>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</si>
  <si>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</si>
  <si>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</si>
  <si>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</si>
  <si>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</si>
  <si>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</si>
  <si>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</si>
  <si>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</si>
  <si>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</si>
  <si>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</si>
  <si>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</si>
  <si>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</si>
  <si>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</si>
  <si>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</si>
  <si>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</si>
  <si>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</si>
  <si>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</si>
  <si>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</si>
  <si>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</si>
  <si>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</si>
  <si>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</si>
  <si>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</si>
  <si>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</si>
  <si>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</si>
  <si>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</si>
  <si>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</si>
  <si>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</si>
  <si>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</si>
  <si>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</si>
  <si>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</si>
  <si>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</si>
  <si>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</si>
  <si>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</si>
  <si>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</si>
  <si>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</si>
  <si>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</si>
  <si>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</si>
  <si>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</si>
  <si>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</si>
  <si>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</si>
  <si>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</si>
  <si>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</si>
  <si>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</si>
  <si>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</si>
  <si>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</si>
  <si>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</si>
  <si>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</si>
  <si>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</si>
  <si>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</si>
  <si>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</si>
  <si>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</si>
  <si>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</si>
  <si>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</si>
  <si>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</si>
  <si>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</si>
  <si>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</si>
  <si>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</si>
  <si>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</si>
  <si>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</si>
  <si>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</si>
  <si>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</si>
  <si>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</si>
  <si>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</si>
  <si>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</si>
  <si>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</si>
  <si>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</si>
  <si>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</si>
  <si>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</si>
  <si>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</si>
  <si>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</si>
  <si>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</si>
  <si>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</si>
  <si>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</si>
  <si>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</si>
  <si>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</si>
  <si>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</si>
  <si>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</si>
  <si>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</si>
  <si>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</si>
  <si>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</si>
  <si>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</si>
  <si>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</si>
  <si>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</si>
  <si>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</si>
  <si>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</si>
  <si>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</si>
  <si>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</si>
  <si>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</si>
  <si>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</si>
  <si>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</si>
  <si>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</si>
  <si>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</si>
  <si>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</si>
  <si>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</si>
  <si>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</si>
  <si>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</si>
  <si>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</si>
  <si>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</si>
  <si>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</si>
  <si>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</si>
  <si>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</si>
  <si>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</si>
  <si>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</si>
  <si>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</si>
  <si>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</si>
  <si>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</si>
  <si>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</si>
  <si>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</si>
  <si>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</si>
  <si>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</si>
  <si>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</si>
  <si>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</si>
  <si>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</si>
  <si>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</si>
  <si>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</si>
  <si>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</si>
  <si>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</si>
  <si>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</si>
  <si>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</si>
  <si>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</si>
  <si>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</si>
  <si>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</si>
  <si>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</si>
  <si>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</si>
  <si>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</si>
  <si>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</si>
  <si>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</si>
  <si>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</si>
  <si>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</si>
  <si>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</si>
  <si>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</si>
  <si>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</si>
  <si>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</si>
  <si>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</si>
  <si>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</si>
  <si>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</si>
  <si>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</si>
  <si>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</si>
  <si>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</si>
  <si>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</si>
  <si>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</si>
  <si>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</si>
  <si>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</si>
  <si>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</si>
  <si>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</si>
  <si>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</si>
  <si>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</si>
  <si>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</si>
  <si>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</si>
  <si>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</si>
  <si>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</si>
  <si>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</si>
  <si>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</si>
  <si>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</si>
  <si>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</si>
  <si>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</si>
  <si>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</si>
  <si>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</si>
  <si>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</si>
  <si>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</si>
  <si>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</si>
  <si>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</si>
  <si>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</si>
  <si>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</si>
  <si>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</si>
  <si>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</si>
  <si>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</si>
  <si>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</si>
  <si>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</si>
  <si>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</si>
  <si>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</si>
  <si>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</si>
  <si>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</si>
  <si>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</si>
  <si>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</si>
  <si>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</si>
  <si>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</si>
  <si>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</si>
  <si>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</si>
  <si>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</si>
  <si>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</si>
  <si>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</si>
  <si>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</si>
  <si>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</si>
  <si>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</si>
  <si>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</si>
  <si>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</si>
  <si>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</si>
  <si>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</si>
  <si>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</si>
  <si>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</si>
  <si>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</si>
  <si>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</si>
  <si>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</si>
  <si>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</si>
  <si>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</si>
  <si>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</si>
  <si>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</si>
  <si>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</si>
  <si>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</si>
  <si>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</si>
  <si>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</si>
  <si>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</si>
  <si>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</si>
  <si>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</si>
  <si>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</si>
  <si>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</si>
  <si>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</si>
  <si>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</si>
  <si>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</si>
  <si>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</si>
  <si>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</si>
  <si>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</si>
  <si>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</si>
  <si>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</si>
  <si>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</si>
  <si>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</si>
  <si>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</si>
  <si>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</si>
  <si>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</si>
  <si>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</si>
  <si>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</si>
  <si>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</si>
  <si>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</si>
  <si>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</si>
  <si>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</si>
  <si>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</si>
  <si>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</si>
  <si>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</si>
  <si>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</si>
  <si>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</si>
  <si>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</si>
  <si>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</si>
  <si>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</si>
  <si>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</si>
  <si>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</si>
  <si>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</si>
  <si>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</si>
  <si>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</si>
  <si>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</si>
  <si>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</si>
  <si>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</si>
  <si>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</si>
  <si>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</si>
  <si>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</si>
  <si>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</si>
  <si>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</si>
  <si>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</si>
  <si>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</si>
  <si>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</si>
  <si>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</si>
  <si>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</si>
  <si>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</si>
  <si>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</si>
  <si>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</si>
  <si>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</si>
  <si>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</si>
  <si>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</si>
  <si>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</si>
  <si>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</si>
  <si>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</si>
  <si>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</si>
  <si>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</si>
  <si>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</si>
  <si>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</si>
  <si>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</si>
  <si>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</si>
  <si>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</si>
  <si>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</si>
  <si>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</si>
  <si>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</si>
  <si>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</si>
  <si>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</si>
  <si>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</si>
  <si>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</si>
  <si>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</si>
  <si>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</si>
  <si>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</si>
  <si>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</si>
  <si>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</si>
  <si>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</si>
  <si>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</si>
  <si>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</si>
  <si>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</si>
  <si>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</si>
  <si>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</si>
  <si>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</si>
  <si>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</si>
  <si>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</si>
  <si>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</si>
  <si>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</si>
  <si>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</si>
  <si>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</si>
  <si>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</si>
  <si>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</si>
  <si>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</si>
  <si>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</si>
  <si>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</si>
  <si>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</si>
  <si>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</si>
  <si>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</si>
  <si>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</si>
  <si>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</si>
  <si>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</si>
  <si>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</si>
  <si>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</si>
  <si>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</si>
  <si>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</si>
  <si>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</si>
  <si>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</si>
  <si>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</si>
  <si>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</si>
  <si>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</si>
  <si>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</si>
  <si>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</si>
  <si>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</si>
  <si>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</si>
  <si>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</si>
  <si>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</si>
  <si>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</si>
  <si>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</si>
  <si>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</si>
  <si>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</si>
  <si>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</si>
  <si>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</si>
  <si>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</si>
  <si>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</si>
  <si>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</si>
  <si>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</si>
  <si>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</si>
  <si>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</si>
  <si>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</si>
  <si>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</si>
  <si>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</si>
  <si>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</si>
  <si>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</si>
  <si>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</si>
  <si>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</si>
  <si>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</si>
  <si>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</si>
  <si>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</si>
  <si>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</si>
  <si>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</si>
  <si>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</si>
  <si>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</si>
  <si>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</si>
  <si>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</si>
  <si>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</si>
  <si>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</si>
  <si>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</si>
  <si>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</si>
  <si>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</si>
  <si>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</si>
  <si>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</si>
  <si>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</si>
  <si>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</si>
  <si>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</si>
  <si>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</si>
  <si>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</si>
  <si>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</si>
  <si>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</si>
  <si>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</si>
  <si>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</si>
  <si>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</si>
  <si>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</si>
  <si>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</si>
  <si>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</si>
  <si>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</si>
  <si>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</si>
  <si>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</si>
  <si>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</si>
  <si>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</si>
  <si>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</si>
  <si>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</si>
  <si>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</si>
  <si>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</si>
  <si>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</si>
  <si>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</si>
  <si>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</si>
  <si>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</si>
  <si>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</si>
  <si>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</si>
  <si>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</si>
  <si>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</si>
  <si>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</si>
  <si>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</si>
  <si>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</si>
  <si>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</si>
  <si>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</si>
  <si>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</si>
  <si>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</si>
  <si>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</si>
  <si>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</si>
  <si>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</si>
  <si>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</si>
  <si>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</si>
  <si>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</si>
  <si>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</si>
  <si>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</si>
  <si>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</si>
  <si>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</si>
  <si>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</si>
  <si>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</si>
  <si>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</si>
  <si>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</si>
  <si>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</si>
  <si>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</si>
  <si>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</si>
  <si>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</si>
  <si>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</si>
  <si>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</si>
  <si>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</si>
  <si>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</si>
  <si>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</si>
  <si>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</si>
  <si>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</si>
  <si>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</si>
  <si>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</si>
  <si>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</si>
  <si>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</si>
  <si>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</si>
  <si>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</si>
  <si>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</si>
  <si>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</si>
  <si>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</si>
  <si>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</si>
  <si>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</si>
  <si>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</si>
  <si>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</si>
  <si>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</si>
  <si>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</si>
  <si>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</si>
  <si>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</si>
  <si>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</si>
  <si>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</si>
  <si>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</si>
  <si>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</si>
  <si>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</si>
  <si>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</si>
  <si>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</si>
  <si>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</si>
  <si>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</si>
  <si>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</si>
  <si>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</si>
  <si>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</si>
  <si>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</si>
  <si>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</si>
  <si>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</si>
  <si>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</si>
  <si>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</si>
  <si>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</si>
  <si>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</si>
  <si>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</si>
  <si>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</si>
  <si>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</si>
  <si>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</si>
  <si>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</si>
  <si>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</si>
  <si>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</si>
  <si>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</si>
  <si>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</si>
  <si>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</si>
  <si>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</si>
  <si>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</si>
  <si>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</si>
  <si>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</si>
  <si>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</si>
  <si>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</si>
  <si>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</si>
  <si>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</si>
  <si>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</si>
  <si>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</si>
  <si>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</si>
  <si>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</si>
  <si>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</si>
  <si>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</si>
  <si>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</si>
  <si>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</si>
  <si>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</si>
  <si>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</si>
  <si>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</si>
  <si>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</si>
  <si>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</si>
  <si>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</si>
  <si>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</si>
  <si>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</si>
  <si>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</si>
  <si>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</si>
  <si>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</si>
  <si>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</si>
  <si>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</si>
  <si>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</si>
  <si>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</si>
  <si>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</si>
  <si>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</si>
  <si>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</si>
  <si>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</si>
  <si>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</si>
  <si>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</si>
  <si>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</si>
  <si>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</si>
  <si>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</si>
  <si>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</si>
  <si>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</si>
  <si>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</si>
  <si>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</si>
  <si>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</si>
  <si>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</si>
  <si>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</si>
  <si>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</si>
  <si>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</si>
  <si>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</si>
  <si>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</si>
  <si>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</si>
  <si>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</si>
  <si>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</si>
  <si>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</si>
  <si>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</si>
  <si>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</si>
  <si>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</si>
  <si>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</si>
  <si>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</si>
  <si>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</si>
  <si>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</si>
  <si>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</si>
  <si>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</si>
  <si>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</si>
  <si>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</si>
  <si>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</si>
  <si>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</si>
  <si>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</si>
  <si>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</si>
  <si>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</si>
  <si>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</si>
  <si>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</si>
  <si>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</si>
  <si>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</si>
  <si>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</si>
  <si>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</si>
  <si>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</si>
  <si>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</si>
  <si>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</si>
  <si>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</si>
  <si>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</si>
  <si>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</si>
  <si>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</si>
  <si>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</si>
  <si>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</si>
  <si>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</si>
  <si>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</si>
  <si>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</si>
  <si>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</si>
  <si>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</si>
  <si>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</si>
  <si>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</si>
  <si>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</si>
  <si>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</si>
  <si>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</si>
  <si>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</si>
  <si>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</si>
  <si>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</si>
  <si>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</si>
  <si>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</si>
  <si>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</si>
  <si>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</si>
  <si>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</si>
  <si>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</si>
  <si>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</si>
  <si>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</si>
  <si>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</si>
  <si>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</si>
  <si>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</si>
  <si>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</si>
  <si>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</si>
  <si>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</si>
  <si>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</si>
  <si>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</si>
  <si>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</si>
  <si>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</si>
  <si>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</si>
  <si>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</si>
  <si>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</si>
  <si>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</si>
  <si>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</si>
  <si>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</si>
  <si>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</si>
  <si>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</si>
  <si>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</si>
  <si>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</si>
  <si>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</si>
  <si>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</si>
  <si>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</si>
  <si>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</si>
  <si>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</si>
  <si>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</si>
  <si>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</si>
  <si>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</si>
  <si>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</si>
  <si>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</si>
  <si>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</si>
  <si>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</si>
  <si>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</si>
  <si>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</si>
  <si>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</si>
  <si>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</si>
  <si>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</si>
  <si>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</si>
  <si>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</si>
  <si>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</si>
  <si>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</si>
  <si>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</si>
  <si>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</si>
  <si>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</si>
  <si>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</si>
  <si>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</si>
  <si>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</si>
  <si>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</si>
  <si>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</si>
  <si>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</si>
  <si>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</si>
  <si>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</si>
  <si>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</si>
  <si>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</si>
  <si>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</si>
  <si>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</si>
  <si>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</si>
  <si>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</si>
  <si>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</si>
  <si>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</si>
  <si>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</si>
  <si>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</si>
  <si>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</si>
  <si>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</si>
  <si>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</si>
  <si>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</si>
  <si>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</si>
  <si>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</si>
  <si>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</si>
  <si>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</si>
  <si>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</si>
  <si>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</si>
  <si>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</si>
  <si>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</si>
  <si>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</si>
  <si>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</si>
  <si>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</si>
  <si>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</si>
  <si>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</si>
  <si>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</si>
  <si>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</si>
  <si>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</si>
  <si>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</si>
  <si>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</si>
  <si>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</si>
  <si>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</si>
  <si>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</si>
  <si>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</si>
  <si>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</si>
  <si>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</si>
  <si>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</si>
  <si>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</si>
  <si>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</si>
  <si>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</si>
  <si>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</si>
  <si>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</si>
  <si>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</si>
  <si>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</si>
  <si>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</si>
  <si>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</si>
  <si>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</si>
  <si>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</si>
  <si>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</si>
  <si>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</si>
  <si>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</si>
  <si>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</si>
  <si>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</si>
  <si>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</si>
  <si>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</si>
  <si>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</si>
  <si>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</si>
  <si>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</si>
  <si>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</si>
  <si>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</si>
  <si>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</si>
  <si>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</si>
  <si>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</si>
  <si>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</si>
  <si>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</si>
  <si>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</si>
  <si>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</si>
  <si>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</si>
  <si>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</si>
  <si>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</si>
  <si>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</si>
  <si>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</si>
  <si>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</si>
  <si>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</si>
  <si>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</si>
  <si>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</si>
  <si>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</si>
  <si>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</si>
  <si>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</si>
  <si>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</si>
  <si>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</si>
  <si>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</si>
  <si>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</si>
  <si>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</si>
  <si>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</si>
  <si>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</si>
  <si>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</si>
  <si>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</si>
  <si>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</si>
  <si>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</si>
  <si>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</si>
  <si>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</si>
  <si>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</si>
  <si>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</si>
  <si>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</si>
  <si>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</si>
  <si>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</si>
  <si>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</si>
  <si>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</si>
  <si>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</si>
  <si>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</si>
  <si>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</si>
  <si>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</si>
  <si>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</si>
  <si>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</si>
  <si>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</si>
  <si>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</si>
  <si>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</si>
  <si>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</si>
  <si>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</si>
  <si>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</si>
  <si>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</si>
  <si>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</si>
  <si>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</si>
  <si>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</si>
  <si>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</si>
  <si>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</si>
  <si>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</si>
  <si>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</si>
  <si>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</si>
  <si>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</si>
  <si>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</si>
  <si>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</si>
  <si>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</si>
  <si>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</si>
  <si>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</si>
  <si>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</si>
  <si>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</si>
  <si>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</si>
  <si>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</si>
  <si>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</si>
  <si>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</si>
  <si>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</si>
  <si>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</si>
  <si>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</si>
  <si>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</si>
  <si>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</si>
  <si>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</si>
  <si>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</si>
  <si>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</si>
  <si>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</si>
  <si>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</si>
  <si>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</si>
  <si>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</si>
  <si>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</si>
  <si>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</si>
  <si>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</si>
  <si>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</si>
  <si>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</si>
  <si>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</si>
  <si>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</si>
  <si>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</si>
  <si>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</si>
  <si>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</si>
  <si>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</si>
  <si>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</si>
  <si>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</si>
  <si>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</si>
  <si>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</si>
  <si>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</si>
  <si>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</si>
  <si>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</si>
  <si>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</si>
  <si>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</si>
  <si>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</si>
  <si>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</si>
  <si>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</si>
  <si>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</si>
  <si>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</si>
  <si>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</si>
  <si>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</si>
  <si>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</si>
  <si>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</si>
  <si>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</si>
  <si>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</si>
  <si>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</si>
  <si>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</si>
  <si>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</si>
  <si>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</si>
  <si>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</si>
  <si>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</si>
  <si>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</si>
  <si>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</si>
  <si>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</si>
  <si>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</si>
  <si>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</si>
  <si>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</si>
  <si>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</si>
  <si>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</si>
  <si>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</si>
  <si>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</si>
  <si>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</si>
  <si>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</si>
  <si>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</si>
  <si>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</si>
  <si>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</si>
  <si>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</si>
  <si>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</si>
  <si>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</si>
  <si>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</si>
  <si>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</si>
  <si>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</si>
  <si>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</si>
  <si>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</si>
  <si>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</si>
  <si>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</si>
  <si>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</si>
  <si>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</si>
  <si>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</si>
  <si>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</si>
  <si>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</si>
  <si>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</si>
  <si>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</si>
  <si>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</si>
  <si>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</si>
  <si>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</si>
  <si>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</si>
  <si>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</si>
  <si>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</si>
  <si>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</si>
  <si>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</si>
  <si>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</si>
  <si>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</si>
  <si>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</si>
  <si>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</si>
  <si>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</si>
  <si>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</si>
  <si>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</si>
  <si>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</si>
  <si>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</si>
  <si>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</si>
  <si>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</si>
  <si>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</si>
  <si>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</si>
  <si>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</si>
  <si>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</si>
  <si>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</si>
  <si>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</si>
  <si>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</si>
  <si>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</si>
  <si>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</si>
  <si>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</si>
  <si>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</si>
  <si>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</si>
  <si>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</si>
  <si>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</si>
  <si>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</si>
  <si>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</si>
  <si>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</si>
  <si>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</si>
  <si>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</si>
  <si>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</si>
  <si>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</si>
  <si>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</si>
  <si>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</si>
  <si>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</si>
  <si>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</si>
  <si>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</si>
  <si>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</si>
  <si>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</si>
  <si>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</si>
  <si>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</si>
  <si>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</si>
  <si>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</si>
  <si>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</si>
  <si>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</si>
  <si>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</si>
  <si>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</si>
  <si>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</si>
  <si>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</si>
  <si>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</si>
  <si>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</si>
  <si>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</si>
  <si>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</si>
  <si>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</si>
  <si>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</si>
  <si>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</si>
  <si>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</si>
  <si>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</si>
  <si>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</si>
  <si>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</si>
  <si>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</si>
  <si>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</si>
  <si>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</si>
  <si>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</si>
  <si>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</si>
  <si>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</si>
  <si>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</si>
  <si>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</si>
  <si>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</si>
  <si>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</si>
  <si>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</si>
  <si>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</si>
  <si>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</si>
  <si>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</si>
  <si>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</si>
  <si>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</si>
  <si>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</si>
  <si>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</si>
  <si>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</si>
  <si>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</si>
  <si>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</si>
  <si>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</si>
  <si>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</si>
  <si>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</si>
  <si>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</si>
  <si>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</si>
  <si>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</si>
  <si>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</si>
  <si>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</si>
  <si>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</si>
  <si>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</si>
  <si>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</si>
  <si>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</si>
  <si>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</si>
  <si>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</si>
  <si>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</si>
  <si>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</si>
  <si>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</si>
  <si>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</si>
  <si>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</si>
  <si>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</si>
  <si>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</si>
  <si>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</si>
  <si>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</si>
  <si>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</si>
  <si>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</si>
  <si>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</si>
  <si>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</si>
  <si>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</si>
  <si>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</si>
  <si>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</si>
  <si>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</si>
  <si>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</si>
  <si>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</si>
  <si>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</si>
  <si>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</si>
  <si>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</si>
  <si>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</si>
  <si>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</si>
  <si>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</si>
  <si>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</si>
  <si>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</si>
  <si>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</si>
  <si>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</si>
  <si>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</si>
  <si>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</si>
  <si>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</si>
  <si>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</si>
  <si>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</si>
  <si>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</si>
  <si>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</si>
  <si>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</si>
  <si>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</si>
  <si>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</si>
  <si>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</si>
  <si>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</si>
  <si>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</si>
  <si>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</si>
  <si>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</si>
  <si>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</si>
  <si>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</si>
  <si>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</si>
  <si>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</si>
  <si>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</si>
  <si>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</si>
  <si>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</si>
  <si>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</si>
  <si>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</si>
  <si>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</si>
  <si>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</si>
  <si>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</si>
  <si>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</si>
  <si>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</si>
  <si>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</si>
  <si>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</si>
  <si>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</si>
  <si>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</si>
  <si>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</si>
  <si>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</si>
  <si>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</si>
  <si>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</si>
  <si>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</si>
  <si>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</si>
  <si>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</si>
  <si>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</si>
  <si>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</si>
  <si>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</si>
  <si>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</si>
  <si>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</si>
  <si>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</si>
  <si>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</si>
  <si>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</si>
  <si>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</si>
  <si>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</si>
  <si>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</si>
  <si>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</si>
  <si>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</si>
  <si>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</si>
  <si>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</si>
  <si>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</si>
  <si>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</si>
  <si>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</si>
  <si>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</si>
  <si>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</si>
  <si>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</si>
  <si>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</si>
  <si>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</si>
  <si>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</si>
  <si>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</si>
  <si>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</si>
  <si>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</si>
  <si>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</si>
  <si>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</si>
  <si>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</si>
  <si>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</si>
  <si>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</si>
  <si>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</si>
  <si>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</si>
  <si>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</si>
  <si>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</si>
  <si>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</si>
  <si>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</si>
  <si>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</si>
  <si>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</si>
  <si>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</si>
  <si>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</si>
  <si>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</si>
  <si>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</si>
  <si>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</si>
  <si>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</si>
  <si>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</si>
  <si>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</si>
  <si>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</si>
  <si>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</si>
  <si>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</si>
  <si>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</si>
  <si>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</si>
  <si>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</si>
  <si>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</si>
  <si>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</si>
  <si>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</si>
  <si>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</si>
  <si>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</si>
  <si>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</si>
  <si>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</si>
  <si>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</si>
  <si>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</si>
  <si>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</si>
  <si>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</si>
  <si>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</si>
  <si>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</si>
  <si>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</si>
  <si>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</si>
  <si>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</si>
  <si>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</si>
  <si>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</si>
  <si>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</si>
  <si>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</si>
  <si>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</si>
  <si>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</si>
  <si>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</si>
  <si>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</si>
  <si>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</si>
  <si>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</si>
  <si>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</si>
  <si>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</si>
  <si>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</si>
  <si>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</si>
  <si>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</si>
  <si>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</si>
  <si>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</si>
  <si>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</si>
  <si>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</si>
  <si>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</si>
  <si>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</si>
  <si>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</si>
  <si>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</si>
  <si>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</si>
  <si>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</si>
  <si>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</si>
  <si>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</si>
  <si>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</si>
  <si>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</si>
  <si>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</si>
  <si>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</si>
  <si>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</si>
  <si>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</si>
  <si>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</si>
  <si>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</si>
  <si>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</si>
  <si>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</si>
  <si>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</si>
  <si>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</si>
  <si>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</si>
  <si>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</si>
  <si>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</si>
  <si>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</si>
  <si>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</si>
  <si>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</si>
  <si>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</si>
  <si>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</si>
  <si>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</si>
  <si>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</si>
  <si>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</si>
  <si>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</si>
  <si>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</si>
  <si>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</si>
  <si>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</si>
  <si>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</si>
  <si>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</si>
  <si>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</si>
  <si>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</si>
  <si>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</si>
  <si>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</si>
  <si>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</si>
  <si>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</si>
  <si>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</si>
  <si>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</si>
  <si>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</si>
  <si>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</si>
  <si>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</si>
  <si>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</si>
  <si>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</si>
  <si>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</si>
  <si>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</si>
  <si>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</si>
  <si>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</si>
  <si>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</si>
  <si>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</si>
  <si>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</si>
  <si>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</si>
  <si>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</si>
  <si>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</si>
  <si>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</si>
  <si>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</si>
  <si>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</si>
  <si>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</si>
  <si>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</si>
  <si>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</si>
  <si>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</si>
  <si>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</si>
  <si>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</si>
  <si>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</si>
  <si>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</si>
  <si>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</si>
  <si>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</si>
  <si>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</si>
  <si>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</si>
  <si>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</si>
  <si>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</si>
  <si>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</si>
  <si>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</si>
  <si>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</si>
  <si>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</si>
  <si>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</si>
  <si>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</si>
  <si>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</si>
  <si>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</si>
  <si>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</si>
  <si>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</si>
  <si>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</si>
  <si>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</si>
  <si>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</si>
  <si>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</si>
  <si>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</si>
  <si>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</si>
  <si>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</si>
  <si>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</si>
  <si>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</si>
  <si>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</si>
  <si>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</si>
  <si>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</si>
  <si>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</si>
  <si>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</si>
  <si>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</si>
  <si>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</si>
  <si>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</si>
  <si>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</si>
  <si>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</si>
  <si>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</si>
  <si>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</si>
  <si>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</si>
  <si>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</si>
  <si>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</si>
  <si>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</si>
  <si>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</si>
  <si>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</si>
  <si>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</si>
  <si>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</si>
  <si>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</si>
  <si>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</si>
  <si>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</si>
  <si>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</si>
  <si>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</si>
  <si>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</si>
  <si>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</si>
  <si>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</si>
  <si>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</si>
  <si>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</si>
  <si>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</si>
  <si>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</si>
  <si>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</si>
  <si>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</si>
  <si>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</si>
  <si>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</si>
  <si>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</si>
  <si>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</si>
  <si>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</si>
  <si>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</si>
  <si>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</si>
  <si>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</si>
  <si>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</si>
  <si>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</si>
  <si>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</si>
  <si>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</si>
  <si>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</si>
  <si>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</si>
  <si>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</si>
  <si>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</si>
  <si>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</si>
  <si>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</si>
  <si>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</si>
  <si>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</si>
  <si>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</si>
  <si>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</si>
  <si>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</si>
  <si>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</si>
  <si>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</si>
  <si>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</si>
  <si>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</si>
  <si>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</si>
  <si>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</si>
  <si>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</si>
  <si>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</si>
  <si>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</si>
  <si>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</si>
  <si>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</si>
  <si>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</si>
  <si>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</si>
  <si>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</si>
  <si>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</si>
  <si>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</si>
  <si>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</si>
  <si>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</si>
  <si>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</si>
  <si>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</si>
  <si>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</si>
  <si>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</si>
  <si>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</si>
  <si>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</si>
  <si>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</si>
  <si>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</si>
  <si>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</si>
  <si>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</si>
  <si>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</si>
  <si>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</si>
  <si>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</si>
  <si>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</si>
  <si>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</si>
  <si>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</si>
  <si>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</si>
  <si>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</si>
  <si>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</si>
  <si>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</si>
  <si>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</si>
  <si>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</si>
  <si>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</si>
  <si>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</si>
  <si>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</si>
  <si>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</si>
  <si>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</si>
  <si>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</si>
  <si>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</si>
  <si>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</si>
  <si>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</si>
  <si>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</si>
  <si>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</si>
  <si>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</si>
  <si>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</si>
  <si>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</si>
  <si>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</si>
  <si>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</si>
  <si>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</si>
  <si>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</si>
  <si>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</si>
  <si>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</si>
  <si>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</si>
  <si>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</si>
  <si>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</si>
  <si>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</si>
  <si>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</si>
  <si>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</si>
  <si>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</si>
  <si>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</si>
  <si>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</si>
  <si>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</si>
  <si>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</si>
  <si>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</si>
  <si>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</si>
  <si>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</si>
  <si>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</si>
  <si>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</si>
  <si>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</si>
  <si>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</si>
  <si>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</si>
  <si>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</si>
  <si>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</si>
  <si>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</si>
  <si>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</si>
  <si>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</si>
  <si>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</si>
  <si>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</si>
  <si>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</si>
  <si>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</si>
  <si>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</si>
  <si>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</si>
  <si>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</si>
  <si>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</si>
  <si>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</si>
  <si>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</si>
  <si>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</si>
  <si>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</si>
  <si>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</si>
  <si>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</si>
  <si>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</si>
  <si>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</si>
  <si>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</si>
  <si>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</si>
  <si>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</si>
  <si>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</si>
  <si>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</si>
  <si>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</si>
  <si>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</si>
  <si>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</si>
  <si>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</si>
  <si>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</si>
  <si>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</si>
  <si>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</si>
  <si>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</si>
  <si>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</si>
  <si>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</si>
  <si>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</si>
  <si>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</si>
  <si>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</si>
  <si>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</si>
  <si>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</si>
  <si>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</si>
  <si>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</si>
  <si>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</si>
  <si>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</si>
  <si>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</si>
  <si>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</si>
  <si>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</si>
  <si>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</si>
  <si>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</si>
  <si>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</si>
  <si>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</si>
  <si>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</si>
  <si>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</si>
  <si>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</si>
  <si>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</si>
  <si>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</si>
  <si>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</si>
  <si>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</si>
  <si>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</si>
  <si>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</si>
  <si>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</si>
  <si>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</si>
  <si>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</si>
  <si>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</si>
  <si>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</si>
  <si>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</si>
  <si>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</si>
  <si>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</si>
  <si>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</si>
  <si>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</si>
  <si>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</si>
  <si>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</si>
  <si>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</si>
  <si>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</si>
  <si>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</si>
  <si>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</si>
  <si>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</si>
  <si>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</si>
  <si>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</si>
  <si>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</si>
  <si>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</si>
  <si>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</si>
  <si>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</si>
  <si>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</si>
  <si>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</si>
  <si>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</si>
  <si>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</si>
  <si>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</si>
  <si>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</si>
  <si>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</si>
  <si>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</si>
  <si>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</si>
  <si>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</si>
  <si>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</si>
  <si>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</si>
  <si>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</si>
  <si>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</si>
  <si>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</si>
  <si>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</si>
  <si>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</si>
  <si>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</si>
  <si>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</si>
  <si>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</si>
  <si>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</si>
  <si>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</si>
  <si>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</si>
  <si>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</si>
  <si>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</si>
  <si>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</si>
  <si>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</si>
  <si>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</si>
  <si>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</si>
  <si>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</si>
  <si>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</si>
  <si>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</si>
  <si>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</si>
  <si>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</si>
  <si>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</si>
  <si>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</si>
  <si>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</si>
  <si>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</si>
  <si>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</si>
  <si>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</si>
  <si>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</si>
  <si>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</si>
  <si>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</si>
  <si>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</si>
  <si>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</si>
  <si>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</si>
  <si>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</si>
  <si>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</si>
  <si>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</si>
  <si>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</si>
  <si>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</si>
  <si>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</si>
  <si>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</si>
  <si>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</si>
  <si>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</si>
  <si>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</si>
  <si>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</si>
  <si>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</si>
  <si>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</si>
  <si>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</si>
  <si>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</si>
  <si>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</si>
  <si>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</si>
  <si>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</si>
  <si>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</si>
  <si>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</si>
  <si>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</si>
  <si>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</si>
  <si>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</si>
  <si>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</si>
  <si>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</si>
  <si>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</si>
  <si>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</si>
  <si>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</si>
  <si>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</si>
  <si>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</si>
  <si>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</si>
  <si>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</si>
  <si>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</si>
  <si>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</si>
  <si>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</si>
  <si>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</si>
  <si>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</si>
  <si>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</si>
  <si>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</si>
  <si>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</si>
  <si>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</si>
  <si>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</si>
  <si>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</si>
  <si>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</si>
  <si>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</si>
  <si>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</si>
  <si>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</si>
  <si>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</si>
  <si>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</si>
  <si>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</si>
  <si>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</si>
  <si>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</si>
  <si>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</si>
  <si>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</si>
  <si>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</si>
  <si>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</si>
  <si>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</si>
  <si>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</si>
  <si>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</si>
  <si>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</si>
  <si>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</si>
  <si>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</si>
  <si>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</si>
  <si>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</si>
  <si>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</si>
  <si>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</si>
  <si>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</si>
  <si>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</si>
  <si>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</si>
  <si>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</si>
  <si>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</si>
  <si>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</si>
  <si>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</si>
  <si>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</si>
  <si>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</si>
  <si>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</si>
  <si>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</si>
  <si>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</si>
  <si>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</si>
  <si>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</si>
  <si>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</si>
  <si>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</si>
  <si>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</si>
  <si>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</si>
  <si>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</si>
  <si>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</si>
  <si>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</si>
  <si>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</si>
  <si>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</si>
  <si>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</si>
  <si>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</si>
  <si>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</si>
  <si>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</si>
  <si>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</si>
  <si>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</si>
  <si>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</si>
  <si>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</si>
  <si>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</si>
  <si>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</si>
  <si>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</si>
  <si>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</si>
  <si>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</si>
  <si>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</si>
  <si>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</si>
  <si>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</si>
  <si>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</si>
  <si>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</si>
  <si>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</si>
  <si>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</si>
  <si>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</si>
  <si>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</si>
  <si>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</si>
  <si>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</si>
  <si>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</si>
  <si>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</si>
  <si>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</si>
  <si>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</si>
  <si>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</si>
  <si>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</si>
  <si>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</si>
  <si>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</si>
  <si>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</si>
  <si>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</si>
  <si>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</si>
  <si>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</si>
  <si>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</si>
  <si>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</si>
  <si>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</si>
  <si>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</si>
  <si>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</si>
  <si>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</si>
  <si>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</si>
  <si>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</si>
  <si>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</si>
  <si>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</si>
  <si>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</si>
  <si>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</si>
  <si>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</si>
  <si>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</si>
  <si>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</si>
  <si>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</si>
  <si>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</si>
  <si>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</si>
  <si>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</si>
  <si>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</si>
  <si>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</si>
  <si>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</si>
  <si>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</si>
  <si>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</si>
  <si>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</si>
  <si>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</si>
  <si>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</si>
  <si>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</si>
  <si>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</si>
  <si>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</si>
  <si>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</si>
  <si>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</si>
  <si>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</si>
  <si>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</si>
  <si>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</si>
  <si>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</si>
  <si>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</si>
  <si>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</si>
  <si>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</si>
  <si>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</si>
  <si>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</si>
  <si>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</si>
  <si>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</si>
  <si>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</si>
  <si>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</si>
  <si>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</si>
  <si>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</si>
  <si>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</si>
  <si>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</si>
  <si>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</si>
  <si>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</si>
  <si>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</si>
  <si>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</si>
  <si>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</si>
  <si>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</si>
  <si>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</si>
  <si>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</si>
  <si>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</si>
  <si>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</si>
  <si>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</si>
  <si>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</si>
  <si>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</si>
  <si>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</si>
  <si>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</si>
  <si>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</si>
  <si>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</si>
  <si>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</si>
  <si>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</si>
  <si>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</si>
  <si>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</si>
  <si>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</si>
  <si>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</si>
  <si>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</si>
  <si>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</si>
  <si>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</si>
  <si>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</si>
  <si>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</si>
  <si>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</si>
  <si>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</si>
  <si>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</si>
  <si>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</si>
  <si>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</si>
  <si>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</si>
  <si>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</si>
  <si>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</si>
  <si>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</si>
  <si>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</si>
  <si>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</si>
  <si>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</si>
  <si>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</si>
  <si>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</si>
  <si>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</si>
  <si>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</si>
  <si>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</si>
  <si>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</si>
  <si>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</si>
  <si>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</si>
  <si>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</si>
  <si>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</si>
  <si>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</si>
  <si>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</si>
  <si>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</si>
  <si>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</si>
  <si>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</si>
  <si>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</si>
  <si>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</si>
  <si>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</si>
  <si>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</si>
  <si>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</si>
  <si>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</si>
  <si>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</si>
  <si>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</si>
  <si>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</si>
  <si>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</si>
  <si>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</si>
  <si>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</si>
  <si>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</si>
  <si>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</si>
  <si>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</si>
  <si>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</si>
  <si>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</si>
  <si>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</si>
  <si>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</si>
  <si>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</si>
  <si>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</si>
  <si>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</si>
  <si>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</si>
  <si>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</si>
  <si>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</si>
  <si>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</si>
  <si>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</si>
  <si>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</si>
  <si>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</si>
  <si>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</si>
  <si>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</si>
  <si>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</si>
  <si>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</si>
  <si>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</si>
  <si>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</si>
  <si>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</si>
  <si>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</si>
  <si>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</si>
  <si>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</si>
  <si>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</si>
  <si>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</si>
  <si>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</si>
  <si>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</si>
  <si>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</si>
  <si>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</si>
  <si>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</si>
  <si>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</si>
  <si>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</si>
  <si>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</si>
  <si>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</si>
  <si>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</si>
  <si>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</si>
  <si>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</si>
  <si>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</si>
  <si>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</si>
  <si>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</si>
  <si>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</si>
  <si>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</si>
  <si>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</si>
  <si>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</si>
  <si>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</si>
  <si>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</si>
  <si>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</si>
  <si>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</si>
  <si>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</si>
  <si>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</si>
  <si>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</si>
  <si>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</si>
  <si>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</si>
  <si>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</si>
  <si>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</si>
  <si>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</si>
  <si>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</si>
  <si>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</si>
  <si>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</si>
  <si>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</si>
  <si>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</si>
  <si>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</si>
  <si>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</si>
  <si>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</si>
  <si>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</si>
  <si>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</si>
  <si>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</si>
  <si>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</si>
  <si>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</si>
  <si>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</si>
  <si>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</si>
  <si>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</si>
  <si>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</si>
  <si>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</si>
  <si>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</si>
  <si>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</si>
  <si>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</si>
  <si>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</si>
  <si>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</si>
  <si>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</si>
  <si>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</si>
  <si>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</si>
  <si>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</si>
  <si>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</si>
  <si>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</si>
  <si>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</si>
  <si>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</si>
  <si>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</si>
  <si>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</si>
  <si>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</si>
  <si>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</si>
  <si>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</si>
  <si>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</si>
  <si>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</si>
  <si>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</si>
  <si>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</si>
  <si>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</si>
  <si>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</si>
  <si>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</si>
  <si>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</si>
  <si>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</si>
  <si>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</si>
  <si>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</si>
  <si>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</si>
  <si>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</si>
  <si>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</si>
  <si>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</si>
  <si>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</si>
  <si>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</si>
  <si>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</si>
  <si>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</si>
  <si>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</si>
  <si>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</si>
  <si>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</si>
  <si>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</si>
  <si>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</si>
  <si>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</si>
  <si>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</si>
  <si>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</si>
  <si>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</si>
  <si>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</si>
  <si>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</si>
  <si>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</si>
  <si>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</si>
  <si>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</si>
  <si>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</si>
  <si>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</si>
  <si>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</si>
  <si>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</si>
  <si>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</si>
  <si>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</si>
  <si>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</si>
  <si>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</si>
  <si>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</si>
  <si>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</si>
  <si>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</si>
  <si>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</si>
  <si>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</si>
  <si>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</si>
  <si>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</si>
  <si>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</si>
  <si>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</si>
  <si>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</si>
  <si>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</si>
  <si>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</si>
  <si>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</si>
  <si>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</si>
  <si>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</si>
  <si>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</si>
  <si>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</si>
  <si>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</si>
  <si>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</si>
  <si>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</si>
  <si>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</si>
  <si>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</si>
  <si>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</si>
  <si>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</si>
  <si>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</si>
  <si>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</si>
  <si>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</si>
  <si>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</si>
  <si>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</si>
  <si>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</si>
  <si>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</si>
  <si>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</si>
  <si>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</si>
  <si>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</si>
  <si>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</si>
  <si>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</si>
  <si>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</si>
  <si>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</si>
  <si>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</si>
  <si>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</si>
  <si>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</si>
  <si>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</si>
  <si>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</si>
  <si>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</si>
  <si>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</si>
  <si>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</si>
  <si>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</si>
  <si>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</si>
  <si>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</si>
  <si>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</si>
  <si>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</si>
  <si>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</si>
  <si>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</si>
  <si>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</si>
  <si>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</si>
  <si>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</si>
  <si>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</si>
  <si>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</si>
  <si>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</si>
  <si>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</si>
  <si>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</si>
  <si>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</si>
  <si>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</si>
  <si>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</si>
  <si>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</si>
  <si>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</si>
  <si>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</si>
  <si>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</si>
  <si>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</si>
  <si>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</si>
  <si>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</si>
  <si>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</si>
  <si>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</si>
  <si>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</si>
  <si>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</si>
  <si>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</si>
  <si>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</si>
  <si>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</si>
  <si>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</si>
  <si>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</si>
  <si>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</si>
  <si>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</si>
  <si>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</si>
  <si>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</si>
  <si>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</si>
  <si>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</si>
  <si>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</si>
  <si>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</si>
  <si>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</si>
  <si>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</si>
  <si>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</si>
  <si>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</si>
  <si>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</si>
  <si>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</si>
  <si>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</si>
  <si>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</si>
  <si>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</si>
  <si>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</si>
  <si>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</si>
  <si>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</si>
  <si>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</si>
  <si>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</si>
  <si>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</si>
  <si>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</si>
  <si>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</si>
  <si>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</si>
  <si>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</si>
  <si>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</si>
  <si>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</si>
  <si>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</si>
  <si>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</si>
  <si>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</si>
  <si>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</si>
  <si>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</si>
  <si>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</si>
  <si>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</si>
  <si>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</si>
  <si>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</si>
  <si>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</si>
  <si>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</si>
  <si>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</si>
  <si>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</si>
  <si>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</si>
  <si>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</si>
  <si>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</si>
  <si>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</si>
  <si>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</si>
  <si>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</si>
  <si>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</si>
  <si>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</si>
  <si>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</si>
  <si>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</si>
  <si>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</si>
  <si>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</si>
  <si>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</si>
  <si>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</si>
  <si>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</si>
  <si>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</si>
  <si>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</si>
  <si>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</si>
  <si>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</si>
  <si>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</si>
  <si>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</si>
  <si>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</si>
  <si>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</si>
  <si>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</si>
  <si>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</si>
  <si>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</si>
  <si>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</si>
  <si>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</si>
  <si>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</si>
  <si>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</si>
  <si>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</si>
  <si>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</si>
  <si>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</si>
  <si>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</si>
  <si>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</si>
  <si>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</si>
  <si>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</si>
  <si>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</si>
  <si>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</si>
  <si>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</si>
  <si>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</si>
  <si>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</si>
  <si>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</si>
  <si>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</si>
  <si>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</si>
  <si>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</si>
  <si>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</si>
  <si>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</si>
  <si>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</si>
  <si>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</si>
  <si>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</si>
  <si>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</si>
  <si>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</si>
  <si>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</si>
  <si>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</si>
  <si>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</si>
  <si>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</si>
  <si>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</si>
  <si>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</si>
  <si>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</si>
  <si>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</si>
  <si>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</si>
  <si>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</si>
  <si>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</si>
  <si>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</si>
  <si>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</si>
  <si>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</si>
  <si>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</si>
  <si>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</si>
  <si>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</si>
  <si>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</si>
  <si>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</si>
  <si>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</si>
  <si>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</si>
  <si>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</si>
  <si>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</si>
  <si>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</si>
  <si>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</si>
  <si>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</si>
  <si>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</si>
  <si>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</si>
  <si>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</si>
  <si>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</si>
  <si>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</si>
  <si>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</si>
  <si>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</si>
  <si>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</si>
  <si>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</si>
  <si>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</si>
  <si>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</si>
  <si>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</si>
  <si>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</si>
  <si>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</si>
  <si>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</si>
  <si>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</si>
  <si>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</si>
  <si>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</si>
  <si>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</si>
  <si>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</si>
  <si>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</si>
  <si>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</si>
  <si>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</si>
  <si>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</si>
  <si>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</si>
  <si>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</si>
  <si>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</si>
  <si>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</si>
  <si>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</si>
  <si>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</si>
  <si>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</si>
  <si>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</si>
  <si>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</si>
  <si>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</si>
  <si>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</si>
  <si>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</si>
  <si>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</si>
  <si>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</si>
  <si>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</si>
  <si>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</si>
  <si>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</si>
  <si>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</si>
  <si>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</si>
  <si>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</si>
  <si>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</si>
  <si>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</si>
  <si>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</si>
  <si>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</si>
  <si>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</si>
  <si>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</si>
  <si>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</si>
  <si>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</si>
  <si>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</si>
  <si>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</si>
  <si>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</si>
  <si>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</si>
  <si>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</si>
  <si>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</si>
  <si>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</si>
  <si>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</si>
  <si>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</si>
  <si>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</si>
  <si>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</si>
  <si>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</si>
  <si>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</si>
  <si>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</si>
  <si>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</si>
  <si>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</si>
  <si>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</si>
  <si>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</si>
  <si>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</si>
  <si>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</si>
  <si>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</si>
  <si>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</si>
  <si>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</si>
  <si>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</si>
  <si>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</si>
  <si>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</si>
  <si>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</si>
  <si>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</si>
  <si>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</si>
  <si>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</si>
  <si>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</si>
  <si>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</si>
  <si>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</si>
  <si>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</si>
  <si>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</si>
  <si>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</si>
  <si>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</si>
  <si>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</si>
  <si>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</si>
  <si>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</si>
  <si>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</si>
  <si>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</si>
  <si>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</si>
  <si>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</si>
  <si>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</si>
  <si>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</si>
  <si>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</si>
  <si>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</si>
  <si>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</si>
  <si>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</si>
  <si>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</si>
  <si>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</si>
  <si>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</si>
  <si>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</si>
  <si>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</si>
  <si>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</si>
  <si>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</si>
  <si>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</si>
  <si>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</si>
  <si>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</si>
  <si>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</si>
  <si>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</si>
  <si>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</si>
  <si>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</si>
  <si>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</si>
  <si>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</si>
  <si>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</si>
  <si>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</si>
  <si>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</si>
  <si>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</si>
  <si>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</si>
  <si>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</si>
  <si>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</si>
  <si>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</si>
  <si>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</si>
  <si>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</si>
  <si>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</si>
  <si>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</si>
  <si>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</si>
  <si>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</si>
  <si>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</si>
  <si>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</si>
  <si>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</si>
  <si>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</si>
  <si>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</si>
  <si>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</si>
  <si>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</si>
  <si>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</si>
  <si>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</si>
  <si>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</si>
  <si>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</si>
  <si>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</si>
  <si>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</si>
  <si>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</si>
  <si>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</si>
  <si>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</si>
  <si>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</si>
  <si>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</si>
  <si>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</si>
  <si>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</si>
  <si>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</si>
  <si>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</si>
  <si>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</si>
  <si>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</si>
  <si>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</si>
  <si>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</si>
  <si>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</si>
  <si>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</si>
  <si>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</si>
  <si>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</si>
  <si>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</si>
  <si>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</si>
  <si>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</si>
  <si>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</si>
  <si>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</si>
  <si>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</si>
  <si>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</si>
  <si>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</si>
  <si>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</si>
  <si>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</si>
  <si>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</si>
  <si>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</si>
  <si>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</si>
  <si>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</si>
  <si>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</si>
  <si>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</si>
  <si>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</si>
  <si>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</si>
  <si>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</si>
  <si>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</si>
  <si>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</si>
  <si>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</si>
  <si>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</si>
  <si>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</si>
  <si>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</si>
  <si>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</si>
  <si>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</si>
  <si>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</si>
  <si>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</si>
  <si>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</si>
  <si>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</si>
  <si>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</si>
  <si>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</si>
  <si>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</si>
  <si>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</si>
  <si>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</si>
  <si>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</si>
  <si>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</si>
  <si>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</si>
  <si>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</si>
  <si>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</si>
  <si>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</si>
  <si>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</si>
  <si>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</si>
  <si>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</si>
  <si>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</si>
  <si>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</si>
  <si>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</si>
  <si>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</si>
  <si>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</si>
  <si>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</si>
  <si>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</si>
  <si>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</si>
  <si>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</si>
  <si>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</si>
  <si>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</si>
  <si>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</si>
  <si>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</si>
  <si>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</si>
  <si>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</si>
  <si>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</si>
  <si>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</si>
  <si>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</si>
  <si>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</si>
  <si>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</si>
  <si>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</si>
  <si>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</si>
  <si>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</si>
  <si>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</si>
  <si>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</si>
  <si>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</si>
  <si>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</si>
  <si>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</si>
  <si>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</si>
  <si>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</si>
  <si>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</si>
  <si>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</si>
  <si>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</si>
  <si>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</si>
  <si>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</si>
  <si>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</si>
  <si>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</si>
  <si>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</si>
  <si>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</si>
  <si>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</si>
  <si>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</si>
  <si>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</si>
  <si>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</si>
  <si>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</si>
  <si>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</si>
  <si>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</si>
  <si>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</si>
  <si>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</si>
  <si>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</si>
  <si>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</si>
  <si>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</si>
  <si>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</si>
  <si>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</si>
  <si>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</si>
  <si>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</si>
  <si>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</si>
  <si>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</si>
  <si>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</si>
  <si>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</si>
  <si>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</si>
  <si>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</si>
  <si>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</si>
  <si>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</si>
  <si>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</si>
  <si>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</si>
  <si>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</si>
  <si>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</si>
  <si>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</si>
  <si>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</si>
  <si>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</si>
  <si>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</si>
  <si>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</si>
  <si>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</si>
  <si>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</si>
  <si>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</si>
  <si>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</si>
  <si>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</si>
  <si>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</si>
  <si>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</si>
  <si>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</si>
  <si>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</si>
  <si>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</si>
  <si>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</si>
  <si>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</si>
  <si>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</si>
  <si>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</si>
  <si>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</si>
  <si>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</si>
  <si>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</si>
  <si>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</si>
  <si>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</si>
  <si>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</si>
  <si>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</si>
  <si>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</si>
  <si>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</si>
  <si>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</si>
  <si>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</si>
  <si>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</si>
  <si>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</si>
  <si>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</si>
  <si>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</si>
  <si>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</si>
  <si>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</si>
  <si>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</si>
  <si>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</si>
  <si>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</si>
  <si>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</si>
  <si>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</si>
  <si>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</si>
  <si>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</si>
  <si>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</si>
  <si>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</si>
  <si>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</si>
  <si>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</si>
  <si>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</si>
  <si>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</si>
  <si>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</si>
  <si>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</si>
  <si>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</si>
  <si>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</si>
  <si>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</si>
  <si>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</si>
  <si>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</si>
  <si>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</si>
  <si>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</si>
  <si>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</si>
  <si>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</si>
  <si>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</si>
  <si>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</si>
  <si>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</si>
  <si>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</si>
  <si>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</si>
  <si>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</si>
  <si>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</si>
  <si>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</si>
  <si>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</si>
  <si>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</si>
  <si>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</si>
  <si>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</si>
  <si>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</si>
  <si>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</si>
  <si>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</si>
  <si>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</si>
  <si>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</si>
  <si>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</si>
  <si>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</si>
  <si>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</si>
  <si>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</si>
  <si>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</si>
  <si>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</si>
  <si>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</si>
  <si>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</si>
  <si>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</si>
  <si>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</si>
  <si>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</si>
  <si>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</si>
  <si>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</si>
  <si>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</si>
  <si>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</si>
  <si>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</si>
  <si>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</si>
  <si>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</si>
  <si>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</si>
  <si>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</si>
  <si>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</si>
  <si>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</si>
  <si>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</si>
  <si>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</si>
  <si>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</si>
  <si>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</si>
  <si>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</si>
  <si>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</si>
  <si>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</si>
  <si>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</si>
  <si>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</si>
  <si>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</si>
  <si>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</si>
  <si>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</si>
  <si>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</si>
  <si>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</si>
  <si>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</si>
  <si>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</si>
  <si>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</si>
  <si>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</si>
  <si>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</si>
  <si>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</si>
  <si>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</si>
  <si>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</si>
  <si>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</si>
  <si>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</si>
  <si>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</si>
  <si>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</si>
  <si>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</si>
  <si>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</si>
  <si>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</si>
  <si>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</si>
  <si>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</si>
  <si>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</si>
  <si>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</si>
  <si>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</si>
  <si>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</si>
  <si>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</si>
  <si>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</si>
  <si>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</si>
  <si>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</si>
  <si>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</si>
  <si>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</si>
  <si>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</si>
  <si>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</si>
  <si>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</si>
  <si>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</si>
  <si>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</si>
  <si>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</si>
  <si>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</si>
  <si>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</si>
  <si>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</si>
  <si>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</si>
  <si>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</si>
  <si>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</si>
  <si>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</si>
  <si>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</si>
  <si>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</si>
  <si>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</si>
  <si>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</si>
  <si>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</si>
  <si>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</si>
  <si>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</si>
  <si>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</si>
  <si>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</si>
  <si>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</si>
  <si>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</si>
  <si>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</si>
  <si>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</si>
  <si>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</si>
  <si>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</si>
  <si>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</si>
  <si>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</si>
  <si>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</si>
  <si>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</si>
  <si>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</si>
  <si>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</si>
  <si>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</si>
  <si>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</si>
  <si>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</si>
  <si>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</si>
  <si>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</si>
  <si>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</si>
  <si>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</si>
  <si>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</si>
  <si>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</si>
  <si>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</si>
  <si>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</si>
  <si>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</si>
  <si>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</si>
  <si>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</si>
  <si>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</si>
  <si>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</si>
  <si>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</si>
  <si>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</si>
  <si>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</si>
  <si>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</si>
  <si>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</si>
  <si>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</si>
  <si>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</si>
  <si>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</si>
  <si>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</si>
  <si>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</si>
  <si>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</si>
  <si>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</si>
  <si>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</si>
  <si>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</si>
  <si>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</si>
  <si>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</si>
  <si>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</si>
  <si>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</si>
  <si>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</si>
  <si>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</si>
  <si>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</si>
  <si>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</si>
  <si>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</si>
  <si>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</si>
  <si>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</si>
  <si>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</si>
  <si>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</si>
  <si>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</si>
  <si>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</si>
  <si>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</si>
  <si>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</si>
  <si>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</si>
  <si>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</si>
  <si>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</si>
  <si>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</si>
  <si>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</si>
  <si>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</si>
  <si>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</si>
  <si>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</si>
  <si>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</si>
  <si>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</si>
  <si>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</si>
  <si>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</si>
  <si>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</si>
  <si>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</si>
  <si>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</si>
  <si>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</si>
  <si>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</si>
  <si>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</si>
  <si>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</si>
  <si>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</si>
  <si>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</si>
  <si>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</si>
  <si>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</si>
  <si>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</si>
  <si>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</si>
  <si>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</si>
  <si>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</si>
  <si>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</si>
  <si>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</si>
  <si>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</si>
  <si>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</si>
  <si>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</si>
  <si>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</si>
  <si>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</si>
  <si>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</si>
  <si>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</si>
  <si>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</si>
  <si>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</si>
  <si>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</si>
  <si>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</si>
  <si>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</si>
  <si>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</si>
  <si>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</si>
  <si>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</si>
  <si>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</si>
  <si>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</si>
  <si>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</si>
  <si>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</si>
  <si>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</si>
  <si>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</si>
  <si>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</si>
  <si>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</si>
  <si>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</si>
  <si>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</si>
  <si>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</si>
  <si>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</si>
  <si>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</si>
  <si>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</si>
  <si>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</si>
  <si>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</si>
  <si>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</si>
  <si>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</si>
  <si>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</si>
  <si>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</si>
  <si>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</si>
  <si>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</si>
  <si>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</si>
  <si>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</si>
  <si>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</si>
  <si>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</si>
  <si>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</si>
  <si>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</si>
  <si>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</si>
  <si>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</si>
  <si>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</si>
  <si>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</si>
  <si>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</si>
  <si>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</si>
  <si>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</si>
  <si>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</si>
  <si>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</si>
  <si>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</si>
  <si>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</si>
  <si>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</si>
  <si>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</si>
  <si>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</si>
  <si>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</si>
  <si>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</si>
  <si>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</si>
  <si>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</si>
  <si>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</si>
  <si>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</si>
  <si>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</si>
  <si>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</si>
  <si>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</si>
  <si>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</si>
  <si>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</si>
  <si>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</si>
  <si>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</si>
  <si>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</si>
  <si>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</si>
  <si>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</si>
  <si>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</si>
  <si>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</si>
  <si>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</si>
  <si>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</si>
  <si>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</si>
  <si>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</si>
  <si>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</si>
  <si>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</si>
  <si>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</si>
  <si>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</si>
  <si>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</si>
  <si>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</si>
  <si>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</si>
  <si>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</si>
  <si>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</si>
  <si>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</si>
  <si>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</si>
  <si>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</si>
  <si>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</si>
  <si>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</si>
  <si>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</si>
  <si>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</si>
  <si>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</si>
  <si>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</si>
  <si>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</si>
  <si>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</si>
  <si>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</si>
  <si>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</si>
  <si>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</si>
  <si>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</si>
  <si>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</si>
  <si>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</si>
  <si>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</si>
  <si>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</si>
  <si>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</si>
  <si>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</si>
  <si>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</si>
  <si>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</si>
  <si>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</si>
  <si>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</si>
  <si>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</si>
  <si>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</si>
  <si>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</si>
  <si>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</si>
  <si>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</si>
  <si>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</si>
  <si>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</si>
  <si>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</si>
  <si>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</si>
  <si>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</si>
  <si>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</si>
  <si>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</si>
  <si>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</si>
  <si>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</si>
  <si>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</si>
  <si>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</si>
  <si>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</si>
  <si>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</si>
  <si>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</si>
  <si>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</si>
  <si>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</si>
  <si>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</si>
  <si>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</si>
  <si>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</si>
  <si>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</si>
  <si>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</si>
  <si>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</si>
  <si>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</si>
  <si>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</si>
  <si>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</si>
  <si>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</si>
  <si>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</si>
  <si>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</si>
  <si>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</si>
  <si>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</si>
  <si>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</si>
  <si>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</si>
  <si>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</si>
  <si>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</si>
  <si>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</si>
  <si>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</si>
  <si>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</si>
  <si>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</si>
  <si>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</si>
  <si>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</si>
  <si>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</si>
  <si>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</si>
  <si>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</si>
  <si>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</si>
  <si>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</si>
  <si>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</si>
  <si>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</si>
  <si>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</si>
  <si>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</si>
  <si>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</si>
  <si>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</si>
  <si>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</si>
  <si>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</si>
  <si>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</si>
  <si>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</si>
  <si>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</si>
  <si>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</si>
  <si>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</si>
  <si>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</si>
  <si>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</si>
  <si>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</si>
  <si>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</si>
  <si>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</si>
  <si>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</si>
  <si>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</si>
  <si>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</si>
  <si>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</si>
  <si>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</si>
  <si>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</si>
  <si>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</si>
  <si>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</si>
  <si>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</si>
  <si>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</si>
  <si>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</si>
  <si>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</si>
  <si>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</si>
  <si>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</si>
  <si>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</si>
  <si>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</si>
  <si>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</si>
  <si>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</si>
  <si>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</si>
  <si>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</si>
  <si>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</si>
  <si>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</si>
  <si>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</si>
  <si>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</si>
  <si>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</si>
  <si>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</si>
  <si>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</si>
  <si>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</si>
  <si>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</si>
  <si>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</si>
  <si>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</si>
  <si>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</si>
  <si>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</si>
  <si>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</si>
  <si>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</si>
  <si>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</si>
  <si>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</si>
  <si>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</si>
  <si>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</si>
  <si>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</si>
  <si>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</si>
  <si>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</si>
  <si>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</si>
  <si>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</si>
  <si>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</si>
  <si>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</si>
  <si>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</si>
  <si>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</si>
  <si>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</si>
  <si>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</si>
  <si>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</si>
  <si>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</si>
  <si>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</si>
  <si>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</si>
  <si>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</si>
  <si>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</si>
  <si>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</si>
  <si>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</si>
  <si>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</si>
  <si>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</si>
  <si>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</si>
  <si>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</si>
  <si>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</si>
  <si>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</si>
  <si>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</si>
  <si>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</si>
  <si>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</si>
  <si>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</si>
  <si>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</si>
  <si>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</si>
  <si>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</si>
  <si>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</si>
  <si>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</si>
  <si>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</si>
  <si>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</si>
  <si>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</si>
  <si>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</si>
  <si>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</si>
  <si>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</si>
  <si>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</si>
  <si>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</si>
  <si>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</si>
  <si>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</si>
  <si>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</si>
  <si>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</si>
  <si>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</si>
  <si>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</si>
  <si>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</si>
  <si>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</si>
  <si>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</si>
  <si>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</si>
  <si>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</si>
  <si>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</si>
  <si>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</si>
  <si>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</si>
  <si>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</si>
  <si>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</si>
  <si>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</si>
  <si>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</si>
  <si>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</si>
  <si>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</si>
  <si>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</si>
  <si>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</si>
  <si>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</si>
  <si>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</si>
  <si>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</si>
  <si>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</si>
  <si>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</si>
  <si>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</si>
  <si>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</si>
  <si>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</si>
  <si>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</si>
  <si>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</si>
  <si>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</si>
  <si>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</si>
  <si>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</si>
  <si>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</si>
  <si>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</si>
  <si>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</si>
  <si>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</si>
  <si>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</si>
  <si>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</si>
  <si>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</si>
  <si>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</si>
  <si>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</si>
  <si>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</si>
  <si>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</si>
  <si>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</si>
  <si>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</si>
  <si>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</si>
  <si>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</si>
  <si>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</si>
  <si>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</si>
  <si>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</si>
  <si>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</si>
  <si>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</si>
  <si>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</si>
  <si>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</si>
  <si>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</si>
  <si>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</si>
  <si>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</si>
  <si>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</si>
  <si>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</si>
  <si>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</si>
  <si>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</si>
  <si>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</si>
  <si>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</si>
  <si>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</si>
  <si>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</si>
  <si>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</si>
  <si>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</si>
  <si>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</si>
  <si>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</si>
  <si>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</si>
  <si>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</si>
  <si>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</si>
  <si>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</si>
  <si>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</si>
  <si>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</si>
  <si>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</si>
  <si>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</si>
  <si>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</si>
  <si>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</si>
  <si>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</si>
  <si>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</si>
  <si>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</si>
  <si>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</si>
  <si>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</si>
  <si>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</si>
  <si>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</si>
  <si>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</si>
  <si>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</si>
  <si>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</si>
  <si>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</si>
  <si>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</si>
  <si>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</si>
  <si>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</si>
  <si>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</si>
  <si>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</si>
  <si>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</si>
  <si>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</si>
  <si>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</si>
  <si>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</si>
  <si>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</si>
  <si>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</si>
  <si>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</si>
  <si>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</si>
  <si>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</si>
  <si>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</si>
  <si>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</si>
  <si>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</si>
  <si>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</si>
  <si>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</si>
  <si>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</si>
  <si>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</si>
  <si>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</si>
  <si>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</si>
  <si>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</si>
  <si>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</si>
  <si>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</si>
  <si>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</si>
  <si>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</si>
  <si>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</si>
  <si>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</si>
  <si>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</si>
  <si>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</si>
  <si>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</si>
  <si>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</si>
  <si>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</si>
  <si>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</si>
  <si>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</si>
  <si>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</si>
  <si>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</si>
  <si>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</si>
  <si>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</si>
  <si>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</si>
  <si>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</si>
  <si>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</si>
  <si>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</si>
  <si>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</si>
  <si>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</si>
  <si>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</si>
  <si>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</si>
  <si>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</si>
  <si>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</si>
  <si>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</si>
  <si>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</si>
  <si>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</si>
  <si>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</si>
  <si>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</si>
  <si>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</si>
  <si>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</si>
  <si>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</si>
  <si>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</si>
  <si>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</si>
  <si>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</si>
  <si>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</si>
  <si>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</si>
  <si>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</si>
  <si>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</si>
  <si>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</si>
  <si>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</si>
  <si>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</si>
  <si>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</si>
  <si>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</si>
  <si>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</si>
  <si>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</si>
  <si>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</si>
  <si>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</si>
  <si>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</si>
  <si>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</si>
  <si>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</si>
  <si>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</si>
  <si>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</si>
  <si>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</si>
  <si>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</si>
  <si>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</si>
  <si>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</si>
  <si>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</si>
  <si>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</si>
  <si>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</si>
  <si>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</si>
  <si>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</si>
  <si>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</si>
  <si>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</si>
  <si>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</si>
  <si>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</si>
  <si>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</si>
  <si>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</si>
  <si>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</si>
  <si>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</si>
  <si>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</si>
  <si>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</si>
  <si>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</si>
  <si>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</si>
  <si>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</si>
  <si>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</si>
  <si>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</si>
  <si>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</si>
  <si>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</si>
  <si>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</si>
  <si>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</si>
  <si>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</si>
  <si>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</si>
  <si>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</si>
  <si>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</si>
  <si>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</si>
  <si>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</si>
  <si>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</si>
  <si>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</si>
  <si>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</si>
  <si>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</si>
  <si>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</si>
  <si>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</si>
  <si>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</si>
  <si>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</si>
  <si>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</si>
  <si>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</si>
  <si>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</si>
  <si>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</si>
  <si>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</si>
  <si>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</si>
  <si>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</si>
  <si>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</si>
  <si>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</si>
  <si>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</si>
  <si>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</si>
  <si>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</si>
  <si>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</si>
  <si>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</si>
  <si>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</si>
  <si>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</si>
  <si>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</si>
  <si>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</si>
  <si>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</si>
  <si>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</si>
  <si>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</si>
  <si>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</si>
  <si>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</si>
  <si>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</si>
  <si>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</si>
  <si>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</si>
  <si>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</si>
  <si>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</si>
  <si>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</si>
  <si>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</si>
  <si>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</si>
  <si>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</si>
  <si>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</si>
  <si>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</si>
  <si>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</si>
  <si>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</si>
  <si>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</si>
  <si>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</si>
  <si>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</si>
  <si>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</si>
  <si>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</si>
  <si>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</si>
  <si>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</si>
  <si>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</si>
  <si>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</si>
  <si>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</si>
  <si>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</si>
  <si>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</si>
  <si>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</si>
  <si>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</si>
  <si>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</si>
  <si>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</si>
  <si>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</si>
  <si>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</si>
  <si>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</si>
  <si>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</si>
  <si>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</si>
  <si>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</si>
  <si>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</si>
  <si>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</si>
  <si>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</si>
  <si>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</si>
  <si>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</si>
  <si>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</si>
  <si>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</si>
  <si>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</si>
  <si>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</si>
  <si>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</si>
  <si>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</si>
  <si>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</si>
  <si>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</si>
  <si>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</si>
  <si>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</si>
  <si>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</si>
  <si>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</si>
  <si>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</si>
  <si>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</si>
  <si>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</si>
  <si>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</si>
  <si>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</si>
  <si>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</si>
  <si>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</si>
  <si>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</si>
  <si>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</si>
  <si>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</si>
  <si>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</si>
  <si>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</si>
  <si>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</si>
  <si>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</si>
  <si>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</si>
  <si>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</si>
  <si>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</si>
  <si>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</si>
  <si>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</si>
  <si>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</si>
  <si>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</si>
  <si>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</si>
  <si>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</si>
  <si>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</si>
  <si>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</si>
  <si>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</si>
  <si>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</si>
  <si>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</si>
  <si>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</si>
  <si>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</si>
  <si>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</si>
  <si>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</si>
  <si>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</si>
  <si>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</si>
  <si>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</si>
  <si>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</si>
  <si>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</si>
  <si>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</si>
  <si>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</si>
  <si>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</si>
  <si>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</si>
  <si>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</si>
  <si>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</si>
  <si>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</si>
  <si>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</si>
  <si>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</si>
  <si>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</si>
  <si>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</si>
  <si>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</si>
  <si>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</si>
  <si>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</si>
  <si>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</si>
  <si>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</si>
  <si>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</si>
  <si>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</si>
  <si>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</si>
  <si>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</si>
  <si>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</si>
  <si>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</si>
  <si>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</si>
  <si>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</si>
  <si>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</si>
  <si>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</si>
  <si>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</si>
  <si>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</si>
  <si>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</si>
  <si>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</si>
  <si>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</si>
  <si>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</si>
  <si>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</si>
  <si>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</si>
  <si>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</si>
  <si>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</si>
  <si>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</si>
  <si>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</si>
  <si>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</si>
  <si>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</si>
  <si>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</si>
  <si>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</si>
  <si>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</si>
  <si>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</si>
  <si>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</si>
  <si>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</si>
  <si>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</si>
  <si>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</si>
  <si>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</si>
  <si>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</si>
  <si>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</si>
  <si>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</si>
  <si>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</si>
  <si>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</si>
  <si>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</si>
  <si>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</si>
  <si>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</si>
  <si>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</si>
  <si>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</si>
  <si>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</si>
  <si>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</si>
  <si>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</si>
  <si>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</si>
  <si>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</si>
  <si>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</si>
  <si>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</si>
  <si>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</si>
  <si>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</si>
  <si>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</si>
  <si>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</si>
  <si>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</si>
  <si>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</si>
  <si>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</si>
  <si>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</si>
  <si>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</si>
  <si>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</si>
  <si>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</si>
  <si>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</si>
  <si>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</si>
  <si>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</si>
  <si>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</si>
  <si>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</si>
  <si>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</si>
  <si>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</si>
  <si>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</si>
  <si>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</si>
  <si>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</si>
  <si>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</si>
  <si>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</si>
  <si>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</si>
  <si>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</si>
  <si>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</si>
  <si>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</si>
  <si>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</si>
  <si>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</si>
  <si>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</si>
  <si>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</si>
  <si>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</si>
  <si>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</si>
  <si>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</si>
  <si>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</si>
  <si>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</si>
  <si>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</si>
  <si>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</si>
  <si>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</si>
  <si>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</si>
  <si>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</si>
  <si>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</si>
  <si>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</si>
  <si>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</si>
  <si>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</si>
  <si>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</si>
  <si>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</si>
  <si>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</si>
  <si>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</si>
  <si>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</si>
  <si>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</si>
  <si>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</si>
  <si>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</si>
  <si>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</si>
  <si>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</si>
  <si>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</si>
  <si>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</si>
  <si>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</si>
  <si>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</si>
  <si>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</si>
  <si>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</si>
  <si>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</si>
  <si>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</si>
  <si>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</si>
  <si>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</si>
  <si>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</si>
  <si>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</si>
  <si>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</si>
  <si>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</si>
  <si>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</si>
  <si>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</si>
  <si>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</si>
  <si>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</si>
  <si>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</si>
  <si>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</si>
  <si>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</si>
  <si>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</si>
  <si>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</si>
  <si>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</si>
  <si>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</si>
  <si>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</si>
  <si>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</si>
  <si>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</si>
  <si>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</si>
  <si>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</si>
  <si>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</si>
  <si>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</si>
  <si>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</si>
  <si>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</si>
  <si>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</si>
  <si>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</si>
  <si>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</si>
  <si>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</si>
  <si>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</si>
  <si>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</si>
  <si>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</si>
  <si>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</si>
  <si>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</si>
  <si>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</si>
  <si>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</si>
  <si>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</si>
  <si>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</si>
  <si>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</si>
  <si>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</si>
  <si>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</si>
  <si>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</si>
  <si>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</si>
  <si>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</si>
  <si>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</si>
  <si>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</si>
  <si>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</si>
  <si>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</si>
  <si>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</si>
  <si>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</si>
  <si>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</si>
  <si>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</si>
  <si>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</si>
  <si>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</si>
  <si>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</si>
  <si>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</si>
  <si>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</si>
  <si>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</si>
  <si>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</si>
  <si>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</si>
  <si>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</si>
  <si>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</si>
  <si>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</si>
  <si>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</si>
  <si>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</si>
  <si>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</si>
  <si>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</si>
  <si>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</si>
  <si>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</si>
  <si>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</si>
  <si>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</si>
  <si>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</si>
  <si>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</si>
  <si>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</si>
  <si>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</si>
  <si>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</si>
  <si>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</si>
  <si>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</si>
  <si>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</si>
  <si>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</si>
  <si>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</si>
  <si>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</si>
  <si>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</si>
  <si>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</si>
  <si>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</si>
  <si>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</si>
  <si>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</si>
  <si>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</si>
  <si>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</si>
  <si>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</si>
  <si>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</si>
  <si>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</si>
  <si>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</si>
  <si>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</si>
  <si>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</si>
  <si>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</si>
  <si>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</si>
  <si>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</si>
  <si>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</si>
  <si>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</si>
  <si>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</si>
  <si>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</si>
  <si>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</si>
  <si>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</si>
  <si>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</si>
  <si>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</si>
  <si>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</si>
  <si>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</si>
  <si>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</si>
  <si>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</si>
  <si>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</si>
  <si>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</si>
  <si>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</si>
  <si>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</si>
  <si>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</si>
  <si>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</si>
  <si>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</si>
  <si>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</si>
  <si>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</si>
  <si>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</si>
  <si>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</si>
  <si>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</si>
  <si>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</si>
  <si>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</si>
  <si>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</si>
  <si>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</si>
  <si>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</si>
  <si>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</si>
  <si>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</si>
  <si>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</si>
  <si>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</si>
  <si>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</si>
  <si>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</si>
  <si>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</si>
  <si>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</si>
  <si>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</si>
  <si>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</si>
  <si>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</si>
  <si>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</si>
  <si>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</si>
  <si>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</si>
  <si>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</si>
  <si>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</si>
  <si>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</si>
  <si>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</si>
  <si>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</si>
  <si>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</si>
  <si>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</si>
  <si>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</si>
  <si>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</si>
  <si>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</si>
  <si>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</si>
  <si>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</si>
  <si>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</si>
  <si>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</si>
  <si>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</si>
  <si>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</si>
  <si>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</si>
  <si>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</si>
  <si>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</si>
  <si>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</si>
  <si>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</si>
  <si>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</si>
  <si>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</si>
  <si>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</si>
  <si>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</si>
  <si>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</si>
  <si>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</si>
  <si>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</si>
  <si>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</si>
  <si>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</si>
  <si>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</si>
  <si>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</si>
  <si>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</si>
  <si>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</si>
  <si>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</si>
  <si>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</si>
  <si>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</si>
  <si>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</si>
  <si>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</si>
  <si>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</si>
  <si>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</si>
  <si>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</si>
  <si>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</si>
  <si>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</si>
  <si>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</si>
  <si>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</si>
  <si>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</si>
  <si>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</si>
  <si>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</si>
  <si>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</si>
  <si>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</si>
  <si>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</si>
  <si>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</si>
  <si>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</si>
  <si>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</si>
  <si>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</si>
  <si>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</si>
  <si>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</si>
  <si>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</si>
  <si>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</si>
  <si>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</si>
  <si>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</si>
  <si>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</si>
  <si>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</si>
  <si>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</si>
  <si>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</si>
  <si>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</si>
  <si>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</si>
  <si>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</si>
  <si>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</si>
  <si>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</si>
  <si>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</si>
  <si>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</si>
  <si>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</si>
  <si>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</si>
  <si>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</si>
  <si>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</si>
  <si>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</si>
  <si>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</si>
  <si>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</si>
  <si>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</si>
  <si>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</si>
  <si>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</si>
  <si>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</si>
  <si>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</si>
  <si>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</si>
  <si>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</si>
  <si>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</si>
  <si>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</si>
  <si>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</si>
  <si>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</si>
  <si>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</si>
  <si>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</si>
  <si>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</si>
  <si>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</si>
  <si>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</si>
  <si>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</si>
  <si>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</si>
  <si>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</si>
  <si>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</si>
  <si>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</si>
  <si>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</si>
  <si>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</si>
  <si>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</si>
  <si>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</si>
  <si>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</si>
  <si>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</si>
  <si>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</si>
  <si>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</si>
  <si>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</si>
  <si>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</si>
  <si>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</si>
  <si>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</si>
  <si>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</si>
  <si>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</si>
  <si>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</si>
  <si>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</si>
  <si>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</si>
  <si>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</si>
  <si>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</si>
  <si>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</si>
  <si>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</si>
  <si>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</si>
  <si>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</si>
  <si>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</si>
  <si>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</si>
  <si>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</si>
  <si>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</si>
  <si>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</si>
  <si>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</si>
  <si>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</si>
  <si>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</si>
  <si>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</si>
  <si>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</si>
  <si>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</si>
  <si>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</si>
  <si>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</si>
  <si>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</si>
  <si>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</si>
  <si>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</si>
  <si>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</si>
  <si>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</si>
  <si>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</si>
  <si>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</si>
  <si>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</si>
  <si>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</si>
  <si>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</si>
  <si>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</si>
  <si>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</si>
  <si>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</si>
  <si>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</si>
  <si>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</si>
  <si>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</si>
  <si>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</si>
  <si>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</si>
  <si>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</si>
  <si>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</si>
  <si>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</si>
  <si>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</si>
  <si>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</si>
  <si>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</si>
  <si>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</si>
  <si>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</si>
  <si>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</si>
  <si>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</si>
  <si>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</si>
  <si>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</si>
  <si>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</si>
  <si>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</si>
  <si>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</si>
  <si>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</si>
  <si>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</si>
  <si>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</si>
  <si>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</si>
  <si>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</si>
  <si>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</si>
  <si>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</si>
  <si>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</si>
  <si>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</si>
  <si>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</si>
  <si>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</si>
  <si>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</si>
  <si>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</si>
  <si>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</si>
  <si>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</si>
  <si>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</si>
  <si>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</si>
  <si>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</si>
  <si>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</si>
  <si>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</si>
  <si>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</si>
  <si>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</si>
  <si>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</si>
  <si>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</si>
  <si>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</si>
  <si>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</si>
  <si>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</si>
  <si>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</si>
  <si>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</si>
  <si>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</si>
  <si>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</si>
  <si>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</si>
  <si>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</si>
  <si>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</si>
  <si>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</si>
  <si>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</si>
  <si>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</si>
  <si>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</si>
  <si>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</si>
  <si>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</si>
  <si>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</si>
  <si>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</si>
  <si>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</si>
  <si>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</si>
  <si>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</si>
  <si>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</si>
  <si>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</si>
  <si>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</si>
  <si>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</si>
  <si>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</si>
  <si>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</si>
  <si>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</si>
  <si>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</si>
  <si>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</si>
  <si>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</si>
  <si>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</si>
  <si>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</si>
  <si>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</si>
  <si>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</si>
  <si>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</si>
  <si>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</si>
  <si>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</si>
  <si>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</si>
  <si>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</si>
  <si>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</si>
  <si>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</si>
  <si>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</si>
  <si>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</si>
  <si>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</si>
  <si>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</si>
  <si>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</si>
  <si>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</si>
  <si>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</si>
  <si>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</si>
  <si>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</si>
  <si>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</si>
  <si>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</si>
  <si>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</si>
  <si>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</si>
  <si>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</si>
  <si>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</si>
  <si>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</si>
  <si>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</si>
  <si>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</si>
  <si>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</si>
  <si>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</si>
  <si>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</si>
  <si>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</si>
  <si>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</si>
  <si>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</si>
  <si>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</si>
  <si>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</si>
  <si>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</si>
  <si>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</si>
  <si>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</si>
  <si>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</si>
  <si>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</si>
  <si>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</si>
  <si>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</si>
  <si>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</si>
  <si>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</si>
  <si>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</si>
  <si>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</si>
  <si>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</si>
  <si>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</si>
  <si>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</si>
  <si>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</si>
  <si>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</si>
  <si>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</si>
  <si>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</si>
  <si>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</si>
  <si>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</si>
  <si>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</si>
  <si>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</si>
  <si>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</si>
  <si>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</si>
  <si>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</si>
  <si>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</si>
  <si>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</si>
  <si>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</si>
  <si>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</si>
  <si>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</si>
  <si>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</si>
  <si>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</si>
  <si>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</si>
  <si>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</si>
  <si>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</si>
  <si>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</si>
  <si>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</si>
  <si>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</si>
  <si>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</si>
  <si>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</si>
  <si>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</si>
  <si>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</si>
  <si>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</si>
  <si>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</si>
  <si>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</si>
  <si>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</si>
  <si>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</si>
  <si>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</si>
  <si>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</si>
  <si>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</si>
  <si>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</si>
  <si>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</si>
  <si>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</si>
  <si>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</si>
  <si>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</si>
  <si>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</si>
  <si>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</si>
  <si>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</si>
  <si>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</si>
  <si>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</si>
  <si>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</si>
  <si>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</si>
  <si>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</si>
  <si>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</si>
  <si>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</si>
  <si>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</si>
  <si>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</si>
  <si>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</si>
  <si>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</si>
  <si>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</si>
  <si>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</si>
  <si>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</si>
  <si>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</si>
  <si>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</si>
  <si>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</si>
  <si>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</si>
  <si>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</si>
  <si>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</si>
  <si>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</si>
  <si>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</si>
  <si>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</si>
  <si>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</si>
  <si>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</si>
  <si>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</si>
  <si>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</si>
  <si>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</si>
  <si>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</si>
  <si>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</si>
  <si>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</si>
  <si>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</si>
  <si>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</si>
  <si>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</si>
  <si>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</si>
  <si>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</si>
  <si>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</si>
  <si>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</si>
  <si>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</si>
  <si>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</si>
  <si>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</si>
  <si>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</si>
  <si>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</si>
  <si>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</si>
  <si>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</si>
  <si>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</si>
  <si>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</si>
  <si>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</si>
  <si>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</si>
  <si>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</si>
  <si>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</si>
  <si>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</si>
  <si>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</si>
  <si>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</si>
  <si>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</si>
  <si>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</si>
  <si>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</si>
  <si>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</si>
  <si>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</si>
  <si>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</si>
  <si>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</si>
  <si>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</si>
  <si>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</si>
  <si>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</si>
  <si>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</si>
  <si>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</si>
  <si>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</si>
  <si>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</si>
  <si>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</si>
  <si>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</si>
  <si>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</si>
  <si>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</si>
  <si>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</si>
  <si>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</si>
  <si>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</si>
  <si>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</si>
  <si>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</si>
  <si>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</si>
  <si>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</si>
  <si>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</si>
  <si>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</si>
  <si>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</si>
  <si>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</si>
  <si>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</si>
  <si>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</si>
  <si>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</si>
  <si>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</si>
  <si>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</si>
  <si>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</si>
  <si>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</si>
  <si>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</si>
  <si>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</si>
  <si>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</si>
  <si>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</si>
  <si>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</si>
  <si>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</si>
  <si>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</si>
  <si>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</si>
  <si>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</si>
  <si>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</si>
  <si>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</si>
  <si>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</si>
  <si>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</si>
  <si>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</si>
  <si>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</si>
  <si>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</si>
  <si>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</si>
  <si>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</si>
  <si>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</si>
  <si>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</si>
  <si>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</si>
  <si>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</si>
  <si>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</si>
  <si>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</si>
  <si>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</si>
  <si>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</si>
  <si>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</si>
  <si>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</si>
  <si>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</si>
  <si>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</si>
  <si>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</si>
  <si>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</si>
  <si>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</si>
  <si>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</si>
  <si>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</si>
  <si>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</si>
  <si>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</si>
  <si>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</si>
  <si>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</si>
  <si>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</si>
  <si>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</si>
  <si>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</si>
  <si>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</si>
  <si>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</si>
  <si>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</si>
  <si>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</si>
  <si>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</si>
  <si>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</si>
  <si>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</si>
  <si>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</si>
  <si>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</si>
  <si>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</si>
  <si>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</si>
  <si>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</si>
  <si>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</si>
  <si>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</si>
  <si>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</si>
  <si>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</si>
  <si>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</si>
  <si>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</si>
  <si>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</si>
  <si>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</si>
  <si>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</si>
  <si>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</si>
  <si>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</si>
  <si>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</si>
  <si>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</si>
  <si>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</si>
  <si>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</si>
  <si>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</si>
  <si>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</si>
  <si>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</si>
  <si>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</si>
  <si>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</si>
  <si>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</si>
  <si>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</si>
  <si>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</si>
  <si>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</si>
  <si>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</si>
  <si>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</si>
  <si>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</si>
  <si>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</si>
  <si>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</si>
  <si>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</si>
  <si>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</si>
  <si>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</si>
  <si>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</si>
  <si>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</si>
  <si>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</si>
  <si>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</si>
  <si>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</si>
  <si>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</si>
  <si>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</si>
  <si>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</si>
  <si>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</si>
  <si>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</si>
  <si>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</si>
  <si>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</si>
  <si>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</si>
  <si>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</si>
  <si>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</si>
  <si>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</si>
  <si>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</si>
  <si>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</si>
  <si>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</si>
  <si>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</si>
  <si>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</si>
  <si>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</si>
  <si>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</si>
  <si>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</si>
  <si>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</si>
  <si>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</si>
  <si>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</si>
  <si>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</si>
  <si>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</si>
  <si>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</si>
  <si>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</si>
  <si>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</si>
  <si>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</si>
  <si>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</si>
  <si>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</si>
  <si>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</si>
  <si>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</si>
  <si>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</si>
  <si>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</si>
  <si>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</si>
  <si>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</si>
  <si>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</si>
  <si>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</si>
  <si>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</si>
  <si>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</si>
  <si>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</si>
  <si>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</si>
  <si>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</si>
  <si>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</si>
  <si>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</si>
  <si>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</si>
  <si>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</si>
  <si>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</si>
  <si>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</si>
  <si>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</si>
  <si>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</si>
  <si>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</si>
  <si>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</si>
  <si>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</si>
  <si>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</si>
  <si>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</si>
  <si>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</si>
  <si>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</si>
  <si>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</si>
  <si>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</si>
  <si>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</si>
  <si>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</si>
  <si>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</si>
  <si>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</si>
  <si>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</si>
  <si>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</si>
  <si>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</si>
  <si>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</si>
  <si>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</si>
  <si>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</si>
  <si>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</si>
  <si>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</si>
  <si>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</si>
  <si>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</si>
  <si>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</si>
  <si>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</si>
  <si>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</si>
  <si>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</si>
  <si>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</si>
  <si>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</si>
  <si>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</si>
  <si>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</si>
  <si>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</si>
  <si>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</si>
  <si>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</si>
  <si>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</si>
  <si>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</si>
  <si>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</si>
  <si>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</si>
  <si>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</si>
  <si>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</si>
  <si>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</si>
  <si>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</si>
  <si>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</si>
  <si>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</si>
  <si>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</si>
  <si>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</si>
  <si>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</si>
  <si>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</si>
  <si>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</si>
  <si>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</si>
  <si>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</si>
  <si>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</si>
  <si>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</si>
  <si>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</si>
  <si>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</si>
  <si>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</si>
  <si>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</si>
  <si>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</si>
  <si>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</si>
  <si>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</si>
  <si>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</si>
  <si>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</si>
  <si>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</si>
  <si>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</si>
  <si>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</si>
  <si>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</si>
  <si>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</si>
  <si>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</si>
  <si>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</si>
  <si>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</si>
  <si>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</si>
  <si>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</si>
  <si>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</si>
  <si>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</si>
  <si>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</si>
  <si>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</si>
  <si>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</si>
  <si>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</si>
  <si>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</si>
  <si>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</si>
  <si>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</si>
  <si>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</si>
  <si>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</si>
  <si>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</si>
  <si>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</si>
  <si>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</si>
  <si>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</si>
  <si>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</si>
  <si>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</si>
  <si>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</si>
  <si>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</si>
  <si>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</si>
  <si>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</si>
  <si>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</si>
  <si>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</si>
  <si>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</si>
  <si>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</si>
  <si>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</si>
  <si>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</si>
  <si>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</si>
  <si>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</si>
  <si>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</si>
  <si>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</si>
  <si>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</si>
  <si>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</si>
  <si>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</si>
  <si>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</si>
  <si>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</si>
  <si>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</si>
  <si>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</si>
  <si>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</si>
  <si>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</si>
  <si>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</si>
  <si>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</si>
  <si>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</si>
  <si>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</si>
  <si>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</si>
  <si>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</si>
  <si>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</si>
  <si>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</si>
  <si>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</si>
  <si>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</si>
  <si>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</si>
  <si>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</si>
  <si>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</si>
  <si>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</si>
  <si>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</si>
  <si>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</si>
  <si>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</si>
  <si>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</si>
  <si>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</si>
  <si>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</si>
  <si>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</si>
  <si>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</si>
  <si>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</si>
  <si>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</si>
  <si>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</si>
  <si>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</si>
  <si>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</si>
  <si>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</si>
  <si>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</si>
  <si>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</si>
  <si>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</si>
  <si>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</si>
  <si>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</si>
  <si>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</si>
  <si>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</si>
  <si>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</si>
  <si>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</si>
  <si>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</si>
  <si>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</si>
  <si>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</si>
  <si>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</si>
  <si>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</si>
  <si>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</si>
  <si>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</si>
  <si>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</si>
  <si>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</si>
  <si>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</si>
  <si>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</si>
  <si>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</si>
  <si>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</si>
  <si>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</si>
  <si>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</si>
  <si>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</si>
  <si>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</si>
  <si>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</si>
  <si>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</si>
  <si>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</si>
  <si>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</si>
  <si>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</si>
  <si>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</si>
  <si>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</si>
  <si>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</si>
  <si>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</si>
  <si>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</si>
  <si>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</si>
  <si>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</si>
  <si>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</si>
  <si>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</si>
  <si>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</si>
  <si>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</si>
  <si>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</si>
  <si>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</si>
  <si>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</si>
  <si>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</si>
  <si>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</si>
  <si>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</si>
  <si>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</si>
  <si>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</si>
  <si>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</si>
  <si>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</si>
  <si>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</si>
  <si>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</si>
  <si>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</si>
  <si>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</si>
  <si>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</si>
  <si>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</si>
  <si>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</si>
  <si>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</si>
  <si>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</si>
  <si>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</si>
  <si>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</si>
  <si>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</si>
  <si>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</si>
  <si>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</si>
  <si>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</si>
  <si>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</si>
  <si>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</si>
  <si>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</si>
  <si>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</si>
  <si>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</si>
  <si>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</si>
  <si>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</si>
  <si>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</si>
  <si>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</si>
  <si>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</si>
  <si>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</si>
  <si>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</si>
  <si>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</si>
  <si>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</si>
  <si>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</si>
  <si>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</si>
  <si>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</si>
  <si>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</si>
  <si>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</si>
  <si>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</si>
  <si>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</si>
  <si>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</si>
  <si>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</si>
  <si>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</si>
  <si>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</si>
  <si>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</si>
  <si>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</si>
  <si>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</si>
  <si>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</si>
  <si>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</si>
  <si>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</si>
  <si>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</si>
  <si>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</si>
  <si>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</si>
  <si>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</si>
  <si>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</si>
  <si>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</si>
  <si>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</si>
  <si>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</si>
  <si>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</si>
  <si>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</si>
  <si>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</si>
  <si>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</si>
  <si>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</si>
  <si>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</si>
  <si>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</si>
  <si>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</si>
  <si>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</si>
  <si>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</si>
  <si>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</si>
  <si>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</si>
  <si>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</si>
  <si>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</si>
  <si>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</si>
  <si>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</si>
  <si>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</si>
  <si>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</si>
  <si>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</si>
  <si>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</si>
  <si>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</si>
  <si>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</si>
  <si>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</si>
  <si>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</si>
  <si>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</si>
  <si>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</si>
  <si>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</si>
  <si>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</si>
  <si>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</si>
  <si>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</si>
  <si>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</si>
  <si>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</si>
  <si>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</si>
  <si>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</si>
  <si>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</si>
  <si>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</si>
  <si>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</si>
  <si>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</si>
  <si>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</si>
  <si>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</si>
  <si>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</si>
  <si>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</si>
  <si>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</si>
  <si>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</si>
  <si>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</si>
  <si>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</si>
  <si>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</si>
  <si>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</si>
  <si>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</si>
  <si>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</si>
  <si>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</si>
  <si>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</si>
  <si>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</si>
  <si>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</si>
  <si>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</si>
  <si>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</si>
  <si>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</si>
  <si>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</si>
  <si>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</si>
  <si>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</si>
  <si>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</si>
  <si>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</si>
  <si>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</si>
  <si>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</si>
  <si>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</si>
  <si>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</si>
  <si>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</si>
  <si>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</si>
  <si>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</si>
  <si>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</si>
  <si>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</si>
  <si>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</si>
  <si>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</si>
  <si>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</si>
  <si>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</si>
  <si>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</si>
  <si>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</si>
  <si>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</si>
  <si>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</si>
  <si>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</si>
  <si>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</si>
  <si>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</si>
  <si>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</si>
  <si>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</si>
  <si>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</si>
  <si>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</si>
  <si>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</si>
  <si>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</si>
  <si>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</si>
  <si>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</si>
  <si>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</si>
  <si>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</si>
  <si>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</si>
  <si>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</si>
  <si>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</si>
  <si>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</si>
  <si>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</si>
  <si>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</si>
  <si>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</si>
  <si>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</si>
  <si>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</si>
  <si>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</si>
  <si>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</si>
  <si>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</si>
  <si>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</si>
  <si>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</si>
  <si>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</si>
  <si>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</si>
  <si>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</si>
  <si>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</si>
  <si>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</si>
  <si>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</si>
  <si>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</si>
  <si>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</si>
  <si>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</si>
  <si>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</si>
  <si>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</si>
  <si>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</si>
  <si>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</si>
  <si>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</si>
  <si>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</si>
  <si>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</si>
  <si>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</si>
  <si>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</si>
  <si>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</si>
  <si>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</si>
  <si>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</si>
  <si>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</si>
  <si>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</si>
  <si>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</si>
  <si>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</si>
  <si>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</si>
  <si>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</si>
  <si>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</si>
  <si>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</si>
  <si>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</si>
  <si>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</si>
  <si>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</si>
  <si>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</si>
  <si>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</si>
  <si>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</si>
  <si>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</si>
  <si>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</si>
  <si>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</si>
  <si>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</si>
  <si>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</si>
  <si>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</si>
  <si>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</si>
  <si>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</si>
  <si>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</si>
  <si>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</si>
  <si>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</si>
  <si>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</si>
  <si>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</si>
  <si>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</si>
  <si>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</si>
  <si>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</si>
  <si>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</si>
  <si>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</si>
  <si>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</si>
  <si>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</si>
  <si>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</si>
  <si>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</si>
  <si>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</si>
  <si>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</si>
  <si>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</si>
  <si>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</si>
  <si>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</si>
  <si>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</si>
  <si>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</si>
  <si>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</si>
  <si>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</si>
  <si>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</si>
  <si>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</si>
  <si>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</si>
  <si>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</si>
  <si>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</si>
  <si>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</si>
  <si>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</si>
  <si>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</si>
  <si>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</si>
  <si>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</si>
  <si>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</si>
  <si>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</si>
  <si>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</si>
  <si>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</si>
  <si>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</si>
  <si>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</si>
  <si>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</si>
  <si>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</si>
  <si>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</si>
  <si>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</si>
  <si>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</si>
  <si>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</si>
  <si>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</si>
  <si>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</si>
  <si>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</si>
  <si>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</si>
  <si>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</si>
  <si>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</si>
  <si>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</si>
  <si>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</si>
  <si>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</si>
  <si>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</si>
  <si>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</si>
  <si>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</si>
  <si>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</si>
  <si>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</si>
  <si>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</si>
  <si>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</si>
  <si>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</si>
  <si>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</si>
  <si>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</si>
  <si>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</si>
  <si>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</si>
  <si>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</si>
  <si>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</si>
  <si>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</si>
  <si>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</si>
  <si>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</si>
  <si>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</si>
  <si>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</si>
  <si>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</si>
  <si>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</si>
  <si>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</si>
  <si>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</si>
  <si>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</si>
  <si>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</si>
  <si>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</si>
  <si>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</si>
  <si>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</si>
  <si>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</si>
  <si>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</si>
  <si>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</si>
  <si>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</si>
  <si>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</si>
  <si>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</si>
  <si>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</si>
  <si>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</si>
  <si>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</si>
  <si>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</si>
  <si>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</si>
  <si>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</si>
  <si>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</si>
  <si>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</si>
  <si>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</si>
  <si>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</si>
  <si>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</si>
  <si>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</si>
  <si>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</si>
  <si>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</si>
  <si>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</si>
  <si>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</si>
  <si>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</si>
  <si>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</si>
  <si>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</si>
  <si>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</si>
  <si>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</si>
  <si>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</si>
  <si>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</si>
  <si>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</si>
  <si>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</si>
  <si>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</si>
  <si>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</si>
  <si>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</si>
  <si>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</si>
  <si>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</si>
  <si>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</si>
  <si>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</si>
  <si>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</si>
  <si>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</si>
  <si>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</si>
  <si>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</si>
  <si>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</si>
  <si>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</si>
  <si>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</si>
  <si>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</si>
  <si>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</si>
  <si>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</si>
  <si>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</si>
  <si>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</si>
  <si>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</si>
  <si>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</si>
  <si>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</si>
  <si>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</si>
  <si>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</si>
  <si>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</si>
  <si>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</si>
  <si>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</si>
  <si>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</si>
  <si>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</si>
  <si>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</si>
  <si>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</si>
  <si>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</si>
  <si>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</si>
  <si>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</si>
  <si>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</si>
  <si>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</si>
  <si>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</si>
  <si>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</si>
  <si>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</si>
  <si>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</si>
  <si>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</si>
  <si>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</si>
  <si>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</si>
  <si>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</si>
  <si>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</si>
  <si>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</si>
  <si>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</si>
  <si>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</si>
  <si>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</si>
  <si>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</si>
  <si>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</si>
  <si>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</si>
  <si>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</si>
  <si>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</si>
  <si>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</si>
  <si>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</si>
  <si>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</si>
  <si>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</si>
  <si>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</si>
  <si>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</si>
  <si>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</si>
  <si>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</si>
  <si>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</si>
  <si>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</si>
  <si>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</si>
  <si>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</si>
  <si>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</si>
  <si>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</si>
  <si>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</si>
  <si>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</si>
  <si>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</si>
  <si>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</si>
  <si>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</si>
  <si>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</si>
  <si>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</si>
  <si>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</si>
  <si>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</si>
  <si>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</si>
  <si>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</si>
  <si>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</si>
  <si>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</si>
  <si>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</si>
  <si>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</si>
  <si>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</si>
  <si>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</si>
  <si>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</si>
  <si>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</si>
  <si>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</si>
  <si>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</si>
  <si>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</si>
  <si>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</si>
  <si>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</si>
  <si>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</si>
  <si>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</si>
  <si>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</si>
  <si>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</si>
  <si>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</si>
  <si>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</si>
  <si>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</si>
  <si>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</si>
  <si>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</si>
  <si>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</si>
  <si>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</si>
  <si>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</si>
  <si>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</si>
  <si>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</si>
  <si>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</si>
  <si>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</si>
  <si>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</si>
  <si>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</si>
  <si>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</si>
  <si>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</si>
  <si>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</si>
  <si>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</si>
  <si>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</si>
  <si>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</si>
  <si>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</si>
  <si>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</si>
  <si>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</si>
  <si>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</si>
  <si>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</si>
  <si>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</si>
  <si>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</si>
  <si>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</si>
  <si>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</si>
  <si>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</si>
  <si>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</si>
  <si>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</si>
  <si>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</si>
  <si>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</si>
  <si>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</si>
  <si>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</si>
  <si>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</si>
  <si>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</si>
  <si>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</si>
  <si>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</si>
  <si>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</si>
  <si>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</si>
  <si>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</si>
  <si>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</si>
  <si>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</si>
  <si>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</si>
  <si>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</si>
  <si>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</si>
  <si>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</si>
  <si>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</si>
  <si>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</si>
  <si>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</si>
  <si>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</si>
  <si>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</si>
  <si>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</si>
  <si>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</si>
  <si>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</si>
  <si>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</si>
  <si>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</si>
  <si>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</si>
  <si>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</si>
  <si>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</si>
  <si>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</si>
  <si>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</si>
  <si>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</si>
  <si>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</si>
  <si>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</si>
  <si>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</si>
  <si>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</si>
  <si>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</si>
  <si>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</si>
  <si>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</si>
  <si>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</si>
  <si>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</si>
  <si>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</si>
  <si>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</si>
  <si>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</si>
  <si>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</si>
  <si>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</si>
  <si>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</si>
  <si>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</si>
  <si>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</si>
  <si>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</si>
  <si>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</si>
  <si>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</si>
  <si>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</si>
  <si>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</si>
  <si>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</si>
  <si>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</si>
  <si>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</si>
  <si>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</si>
  <si>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</si>
  <si>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</si>
  <si>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</si>
  <si>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</si>
  <si>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</si>
  <si>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</si>
  <si>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</si>
  <si>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</si>
  <si>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</si>
  <si>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</si>
  <si>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</si>
  <si>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</si>
  <si>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</si>
  <si>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</si>
  <si>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</si>
  <si>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</si>
  <si>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</si>
  <si>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</si>
  <si>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</si>
  <si>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</si>
  <si>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</si>
  <si>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</si>
  <si>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</si>
  <si>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</si>
  <si>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</si>
  <si>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</si>
  <si>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</si>
  <si>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</si>
  <si>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</si>
  <si>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</si>
  <si>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</si>
  <si>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</si>
  <si>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</si>
  <si>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</si>
  <si>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</si>
  <si>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</si>
  <si>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</si>
  <si>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</si>
  <si>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</si>
  <si>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</si>
  <si>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</si>
  <si>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</si>
  <si>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</si>
  <si>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</si>
  <si>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</si>
  <si>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</si>
  <si>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</si>
  <si>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</si>
  <si>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</si>
  <si>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</si>
  <si>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</si>
  <si>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</si>
  <si>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</si>
  <si>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</si>
  <si>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</si>
  <si>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</si>
  <si>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</si>
  <si>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</si>
  <si>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</si>
  <si>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</si>
  <si>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</si>
  <si>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</si>
  <si>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</si>
  <si>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</si>
  <si>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</si>
  <si>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</si>
  <si>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</si>
  <si>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</si>
  <si>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</si>
  <si>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</si>
  <si>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</si>
  <si>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</si>
  <si>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</si>
  <si>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</si>
  <si>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</si>
  <si>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</si>
  <si>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</si>
  <si>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</si>
  <si>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</si>
  <si>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</si>
  <si>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</si>
  <si>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</si>
  <si>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</si>
  <si>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</si>
  <si>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</si>
  <si>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</si>
  <si>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</si>
  <si>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</si>
  <si>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</si>
  <si>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</si>
  <si>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</si>
  <si>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</si>
  <si>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</si>
  <si>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</si>
  <si>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</si>
  <si>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</si>
  <si>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</si>
  <si>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</si>
  <si>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</si>
  <si>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</si>
  <si>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</si>
  <si>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</si>
  <si>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</si>
  <si>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</si>
  <si>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</si>
  <si>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</si>
  <si>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</si>
  <si>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</si>
  <si>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</si>
  <si>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</si>
  <si>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</si>
  <si>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</si>
  <si>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</si>
  <si>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</si>
  <si>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</si>
  <si>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</si>
  <si>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</si>
  <si>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</si>
  <si>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</si>
  <si>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</si>
  <si>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</si>
  <si>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</si>
  <si>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</si>
  <si>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</si>
  <si>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</si>
  <si>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</si>
  <si>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</si>
  <si>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</si>
  <si>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</si>
  <si>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</si>
  <si>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</si>
  <si>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</si>
  <si>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</si>
  <si>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</si>
  <si>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</si>
  <si>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</si>
  <si>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</si>
  <si>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</si>
  <si>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</si>
  <si>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</si>
  <si>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</si>
  <si>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</si>
  <si>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</si>
  <si>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</si>
  <si>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</si>
  <si>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</si>
  <si>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</si>
  <si>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</si>
  <si>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</si>
  <si>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</si>
  <si>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</si>
  <si>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</si>
  <si>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</si>
  <si>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</si>
  <si>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</si>
  <si>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</si>
  <si>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</si>
  <si>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</si>
  <si>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</si>
  <si>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</si>
  <si>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</si>
  <si>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</si>
  <si>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</si>
  <si>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</si>
  <si>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</si>
  <si>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</si>
  <si>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</si>
  <si>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</si>
  <si>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</si>
  <si>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</si>
  <si>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</si>
  <si>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</si>
  <si>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</si>
  <si>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</si>
  <si>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</si>
  <si>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</si>
  <si>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</si>
  <si>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</si>
  <si>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</si>
  <si>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</si>
  <si>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</si>
  <si>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</si>
  <si>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</si>
  <si>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</si>
  <si>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</si>
  <si>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</si>
  <si>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</si>
  <si>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</si>
  <si>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</si>
  <si>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</si>
  <si>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</si>
  <si>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</si>
  <si>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</si>
  <si>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</si>
  <si>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</si>
  <si>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</si>
  <si>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</si>
  <si>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</si>
  <si>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</si>
  <si>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</si>
  <si>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</si>
  <si>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</si>
  <si>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</si>
  <si>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</si>
  <si>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</si>
  <si>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</si>
  <si>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</si>
  <si>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</si>
  <si>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</si>
  <si>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</si>
  <si>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</si>
  <si>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</si>
  <si>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</si>
  <si>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</si>
  <si>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</si>
  <si>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</si>
  <si>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</si>
  <si>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</si>
  <si>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</si>
  <si>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</si>
  <si>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</si>
  <si>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</si>
  <si>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</si>
  <si>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</si>
  <si>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</si>
  <si>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</si>
  <si>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</si>
  <si>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</si>
  <si>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</si>
  <si>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</si>
  <si>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</si>
  <si>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</si>
  <si>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</si>
  <si>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</si>
  <si>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</si>
  <si>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</si>
  <si>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</si>
  <si>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</si>
  <si>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</si>
  <si>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</si>
  <si>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</si>
  <si>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</si>
  <si>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</si>
  <si>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</si>
  <si>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</si>
  <si>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</si>
  <si>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</si>
  <si>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</si>
  <si>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</si>
  <si>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</si>
  <si>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</si>
  <si>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</si>
  <si>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</si>
  <si>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</si>
  <si>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</si>
  <si>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</si>
  <si>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</si>
  <si>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</si>
  <si>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</si>
  <si>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</si>
  <si>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</si>
  <si>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</si>
  <si>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</si>
  <si>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</si>
  <si>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</si>
  <si>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</si>
  <si>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</si>
  <si>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</si>
  <si>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</si>
  <si>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</si>
  <si>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</si>
  <si>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</si>
  <si>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</si>
  <si>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</si>
  <si>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</si>
  <si>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</si>
  <si>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</si>
  <si>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</si>
  <si>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</si>
  <si>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</si>
  <si>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</si>
  <si>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</si>
  <si>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</si>
  <si>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</si>
  <si>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</si>
  <si>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</si>
  <si>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</si>
  <si>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</si>
  <si>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</si>
  <si>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</si>
  <si>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</si>
  <si>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</si>
  <si>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</si>
  <si>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</si>
  <si>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</si>
  <si>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</si>
  <si>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</si>
  <si>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</si>
  <si>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</si>
  <si>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</si>
  <si>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</si>
  <si>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</si>
  <si>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</si>
  <si>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</si>
  <si>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</si>
  <si>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</si>
  <si>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</si>
  <si>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</si>
  <si>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</si>
  <si>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</si>
  <si>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</si>
  <si>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</si>
  <si>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</si>
  <si>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</si>
  <si>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</si>
  <si>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</si>
  <si>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</si>
  <si>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</si>
  <si>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</si>
  <si>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</si>
  <si>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</si>
  <si>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</si>
  <si>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</si>
  <si>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</si>
  <si>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</si>
  <si>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</si>
  <si>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</si>
  <si>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</si>
  <si>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</si>
  <si>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</si>
  <si>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</si>
  <si>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</si>
  <si>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</si>
  <si>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</si>
  <si>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</si>
  <si>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</si>
  <si>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</si>
  <si>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</si>
  <si>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</si>
  <si>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</si>
  <si>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</si>
  <si>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</si>
  <si>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</si>
  <si>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</si>
  <si>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</si>
  <si>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</si>
  <si>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</si>
  <si>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</si>
  <si>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</si>
  <si>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</si>
  <si>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</si>
  <si>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</si>
  <si>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</si>
  <si>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</si>
  <si>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</si>
  <si>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</si>
  <si>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</si>
  <si>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</si>
  <si>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</si>
  <si>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</si>
  <si>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</si>
  <si>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</si>
  <si>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</si>
  <si>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</si>
  <si>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</si>
  <si>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</si>
  <si>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</si>
  <si>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</si>
  <si>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</si>
  <si>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</si>
  <si>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</si>
  <si>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</si>
  <si>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</si>
  <si>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</si>
  <si>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</si>
  <si>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</si>
  <si>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</si>
  <si>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</si>
  <si>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</si>
  <si>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</si>
  <si>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</si>
  <si>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</si>
  <si>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</si>
  <si>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</si>
  <si>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</si>
  <si>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</si>
  <si>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</si>
  <si>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</si>
  <si>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</si>
  <si>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</si>
  <si>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</si>
  <si>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</si>
  <si>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</si>
  <si>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</si>
  <si>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</si>
  <si>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</si>
  <si>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</si>
  <si>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</si>
  <si>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</si>
  <si>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</si>
  <si>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</si>
  <si>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</si>
  <si>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</si>
  <si>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</si>
  <si>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</si>
  <si>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</si>
  <si>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</si>
  <si>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</si>
  <si>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</si>
  <si>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</si>
  <si>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</si>
  <si>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</si>
  <si>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</si>
  <si>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</si>
  <si>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</si>
  <si>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</si>
  <si>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</si>
  <si>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</si>
  <si>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</si>
  <si>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</si>
  <si>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</si>
  <si>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</si>
  <si>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</si>
  <si>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</si>
  <si>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</si>
  <si>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</si>
  <si>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</si>
  <si>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</si>
  <si>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</si>
  <si>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</si>
  <si>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</si>
  <si>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</si>
  <si>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</si>
  <si>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</si>
  <si>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</si>
  <si>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</si>
  <si>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</si>
  <si>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</si>
  <si>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</si>
  <si>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</si>
  <si>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</si>
  <si>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</si>
  <si>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</si>
  <si>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</si>
  <si>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</si>
  <si>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</si>
  <si>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</si>
  <si>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</si>
  <si>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</si>
  <si>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</si>
  <si>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</si>
  <si>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</si>
  <si>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</si>
  <si>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</si>
  <si>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</si>
  <si>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</si>
  <si>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</si>
  <si>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</si>
  <si>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</si>
  <si>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</si>
  <si>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</si>
  <si>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</si>
  <si>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</si>
  <si>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</si>
  <si>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</si>
  <si>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</si>
  <si>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</si>
  <si>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</si>
  <si>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</si>
  <si>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</si>
  <si>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</si>
  <si>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</si>
  <si>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</si>
  <si>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</si>
  <si>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</si>
  <si>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</si>
  <si>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</si>
  <si>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</si>
  <si>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</si>
  <si>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</si>
  <si>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</si>
  <si>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</si>
  <si>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</si>
  <si>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</si>
  <si>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</si>
  <si>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</si>
  <si>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</si>
  <si>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</si>
  <si>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</si>
  <si>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</si>
  <si>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</si>
  <si>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</si>
  <si>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</si>
  <si>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</si>
  <si>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</si>
  <si>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</si>
  <si>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</si>
  <si>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</si>
  <si>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</si>
  <si>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</si>
  <si>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</si>
  <si>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</si>
  <si>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</si>
  <si>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</si>
  <si>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</si>
  <si>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</si>
  <si>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</si>
  <si>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</si>
  <si>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</si>
  <si>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</si>
  <si>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</si>
  <si>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</si>
  <si>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</si>
  <si>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</si>
  <si>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</si>
  <si>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</si>
  <si>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</si>
  <si>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</si>
  <si>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</si>
  <si>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</si>
  <si>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</si>
  <si>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</si>
  <si>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</si>
  <si>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</si>
  <si>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</si>
  <si>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</si>
  <si>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</si>
  <si>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</si>
  <si>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</si>
  <si>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</si>
  <si>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</si>
  <si>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</si>
  <si>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</si>
  <si>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</si>
  <si>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</si>
  <si>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</si>
  <si>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</si>
  <si>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</si>
  <si>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</si>
  <si>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</si>
  <si>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</si>
  <si>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</si>
  <si>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</si>
  <si>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</si>
  <si>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</si>
  <si>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</si>
  <si>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</si>
  <si>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</si>
  <si>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</si>
  <si>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</si>
  <si>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</si>
  <si>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</si>
  <si>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</si>
  <si>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</si>
  <si>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</si>
  <si>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</si>
  <si>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</si>
  <si>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</si>
  <si>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</si>
  <si>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</si>
  <si>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</si>
  <si>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</si>
  <si>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</si>
  <si>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</si>
  <si>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</si>
  <si>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</si>
  <si>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</si>
  <si>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</si>
  <si>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</si>
  <si>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</si>
  <si>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</si>
  <si>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</si>
  <si>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</si>
  <si>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</si>
  <si>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</si>
  <si>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</si>
  <si>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</si>
  <si>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</si>
  <si>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</si>
  <si>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</si>
  <si>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</si>
  <si>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</si>
  <si>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</si>
  <si>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</si>
  <si>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</si>
  <si>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</si>
  <si>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</si>
  <si>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</si>
  <si>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</si>
  <si>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</si>
  <si>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</si>
  <si>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</si>
  <si>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</si>
  <si>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</si>
  <si>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</si>
  <si>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</si>
  <si>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</si>
  <si>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</si>
  <si>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</si>
  <si>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</si>
  <si>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</si>
  <si>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</si>
  <si>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</si>
  <si>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</si>
  <si>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</si>
  <si>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</si>
  <si>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</si>
  <si>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</si>
  <si>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</si>
  <si>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</si>
  <si>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</si>
  <si>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</si>
  <si>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</si>
  <si>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</si>
  <si>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</si>
  <si>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</si>
  <si>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</si>
  <si>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</si>
  <si>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</si>
  <si>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</si>
  <si>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</si>
  <si>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</si>
  <si>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</si>
  <si>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</si>
  <si>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</si>
  <si>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</si>
  <si>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</si>
  <si>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</si>
  <si>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</si>
  <si>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</si>
  <si>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</si>
  <si>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</si>
  <si>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</si>
  <si>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</si>
  <si>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</si>
  <si>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</si>
  <si>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</si>
  <si>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</si>
  <si>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</si>
  <si>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</si>
  <si>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</si>
  <si>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</si>
  <si>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</si>
  <si>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</si>
  <si>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</si>
  <si>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</si>
  <si>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</si>
  <si>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</si>
  <si>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</si>
  <si>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</si>
  <si>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</si>
  <si>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</si>
  <si>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</si>
  <si>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</si>
  <si>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</si>
  <si>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</si>
  <si>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</si>
  <si>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</si>
  <si>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</si>
  <si>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</si>
  <si>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</si>
  <si>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</si>
  <si>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</si>
  <si>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</si>
  <si>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</si>
  <si>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</si>
  <si>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</si>
  <si>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</si>
  <si>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</si>
  <si>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</si>
  <si>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</si>
  <si>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</si>
  <si>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</si>
  <si>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</si>
  <si>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</si>
  <si>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</si>
  <si>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</si>
  <si>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</si>
  <si>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</si>
  <si>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</si>
  <si>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</si>
  <si>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</si>
  <si>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</si>
  <si>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</si>
  <si>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</si>
  <si>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</si>
  <si>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</si>
  <si>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</si>
  <si>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</si>
  <si>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</si>
  <si>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</si>
  <si>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</si>
  <si>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</si>
  <si>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</si>
  <si>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</si>
  <si>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</si>
  <si>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</si>
  <si>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</si>
  <si>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</si>
  <si>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</si>
  <si>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</si>
  <si>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</si>
  <si>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</si>
  <si>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</si>
  <si>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</si>
  <si>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</si>
  <si>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</si>
  <si>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</si>
  <si>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</si>
  <si>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</si>
  <si>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</si>
  <si>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</si>
  <si>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</si>
  <si>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</si>
  <si>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</si>
  <si>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</si>
  <si>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</si>
  <si>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</si>
  <si>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</si>
  <si>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</si>
  <si>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</si>
  <si>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</si>
  <si>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</si>
  <si>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</si>
  <si>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</si>
  <si>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</si>
  <si>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</si>
  <si>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</si>
  <si>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</si>
  <si>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</si>
  <si>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</si>
  <si>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</si>
  <si>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</si>
  <si>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</si>
  <si>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</si>
  <si>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</si>
  <si>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</si>
  <si>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</si>
  <si>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</si>
  <si>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</si>
  <si>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</si>
  <si>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</si>
  <si>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</si>
  <si>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</si>
  <si>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</si>
  <si>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</si>
  <si>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</si>
  <si>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</si>
  <si>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</si>
  <si>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</si>
  <si>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</si>
  <si>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</si>
  <si>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</si>
  <si>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</si>
  <si>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</si>
  <si>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</si>
  <si>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</si>
  <si>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</si>
  <si>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</si>
  <si>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</si>
  <si>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</si>
  <si>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</si>
  <si>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</si>
  <si>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</si>
  <si>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</si>
  <si>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</si>
  <si>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</si>
  <si>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</si>
  <si>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</si>
  <si>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</si>
  <si>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</si>
  <si>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</si>
  <si>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</si>
  <si>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</si>
  <si>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</si>
  <si>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</si>
  <si>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</si>
  <si>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</si>
  <si>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</si>
  <si>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</si>
  <si>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</si>
  <si>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</si>
  <si>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</si>
  <si>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</si>
  <si>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</si>
  <si>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</si>
  <si>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</si>
  <si>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</si>
  <si>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</si>
  <si>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</si>
  <si>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</si>
  <si>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</si>
  <si>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</si>
  <si>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</si>
  <si>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</si>
  <si>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</si>
  <si>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</si>
  <si>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</si>
  <si>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</si>
  <si>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</si>
  <si>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</si>
  <si>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</si>
  <si>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</si>
  <si>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</si>
  <si>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</si>
  <si>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</si>
  <si>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</si>
  <si>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</si>
  <si>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</si>
  <si>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</si>
  <si>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</si>
  <si>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</si>
  <si>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</si>
  <si>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</si>
  <si>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</si>
  <si>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</si>
  <si>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</si>
  <si>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</si>
  <si>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</si>
  <si>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</si>
  <si>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</si>
  <si>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</si>
  <si>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</si>
  <si>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</si>
  <si>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</si>
  <si>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</si>
  <si>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</si>
  <si>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</si>
  <si>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</si>
  <si>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</si>
  <si>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</si>
  <si>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</si>
  <si>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</si>
  <si>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</si>
  <si>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</si>
  <si>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</si>
  <si>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</si>
  <si>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</si>
  <si>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</si>
  <si>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</si>
  <si>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</si>
  <si>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</si>
  <si>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</si>
  <si>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</si>
  <si>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</si>
  <si>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</si>
  <si>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</si>
  <si>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</si>
  <si>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</si>
  <si>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</si>
  <si>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</si>
  <si>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</si>
  <si>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</si>
  <si>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</si>
  <si>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</si>
  <si>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</si>
  <si>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</si>
  <si>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</si>
  <si>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</si>
  <si>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</si>
  <si>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</si>
  <si>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</si>
  <si>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</si>
  <si>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</si>
  <si>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</si>
  <si>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</si>
  <si>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</si>
  <si>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</si>
  <si>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</si>
  <si>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</si>
  <si>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</si>
  <si>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</si>
  <si>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</si>
  <si>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</si>
  <si>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</si>
  <si>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</si>
  <si>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</si>
  <si>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</si>
  <si>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</si>
  <si>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</si>
  <si>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</si>
  <si>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</si>
  <si>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</si>
  <si>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</si>
  <si>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</si>
  <si>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</si>
  <si>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</si>
  <si>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</si>
  <si>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</si>
  <si>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</si>
  <si>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</si>
  <si>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</si>
  <si>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</si>
  <si>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</si>
  <si>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</si>
  <si>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</si>
  <si>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</si>
  <si>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</si>
  <si>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</si>
  <si>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</si>
  <si>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</si>
  <si>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</si>
  <si>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</si>
  <si>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</si>
  <si>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</si>
  <si>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</si>
  <si>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</si>
  <si>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</si>
  <si>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</si>
  <si>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</si>
  <si>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</si>
  <si>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</si>
  <si>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</si>
  <si>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</si>
  <si>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</si>
  <si>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</si>
  <si>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</si>
  <si>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</si>
  <si>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</si>
  <si>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</si>
  <si>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</si>
  <si>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</si>
  <si>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</si>
  <si>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</si>
  <si>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</si>
  <si>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</si>
  <si>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</si>
  <si>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</si>
  <si>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</si>
  <si>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</si>
  <si>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</si>
  <si>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</si>
  <si>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</si>
  <si>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</si>
  <si>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</si>
  <si>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</si>
  <si>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</si>
  <si>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</si>
  <si>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</si>
  <si>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</si>
  <si>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</si>
  <si>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</si>
  <si>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</si>
  <si>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</si>
  <si>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</si>
  <si>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</si>
  <si>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</si>
  <si>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</si>
  <si>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</si>
  <si>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</si>
  <si>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</si>
  <si>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</si>
  <si>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</si>
  <si>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</si>
  <si>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</si>
  <si>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</si>
  <si>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</si>
  <si>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</si>
  <si>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</si>
  <si>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</si>
  <si>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</si>
  <si>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</si>
  <si>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</si>
  <si>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</si>
  <si>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</si>
  <si>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</si>
  <si>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</si>
  <si>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</si>
  <si>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</si>
  <si>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</si>
  <si>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</si>
  <si>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</si>
  <si>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</si>
  <si>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</si>
  <si>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</si>
  <si>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</si>
  <si>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</si>
  <si>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</si>
  <si>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</si>
  <si>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</si>
  <si>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</si>
  <si>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</si>
  <si>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</si>
  <si>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</si>
  <si>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</si>
  <si>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</si>
  <si>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</si>
  <si>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</si>
  <si>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</si>
  <si>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</si>
  <si>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</si>
  <si>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</si>
  <si>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</si>
  <si>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</si>
  <si>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</si>
  <si>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</si>
  <si>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</si>
  <si>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</si>
  <si>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</si>
  <si>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</si>
  <si>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</si>
  <si>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</si>
  <si>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</si>
  <si>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</si>
  <si>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</si>
  <si>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</si>
  <si>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</si>
  <si>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</si>
  <si>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</si>
  <si>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</si>
  <si>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</si>
  <si>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</si>
  <si>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</si>
  <si>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</si>
  <si>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</si>
  <si>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</si>
  <si>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</si>
  <si>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</si>
  <si>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</si>
  <si>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</si>
  <si>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</si>
  <si>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</si>
  <si>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</si>
  <si>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</si>
  <si>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</si>
  <si>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</si>
  <si>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</si>
  <si>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</si>
  <si>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</si>
  <si>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</si>
  <si>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</si>
  <si>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</si>
  <si>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</si>
  <si>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</si>
  <si>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</si>
  <si>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</si>
  <si>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</si>
  <si>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</si>
  <si>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</si>
  <si>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</si>
  <si>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</si>
  <si>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</si>
  <si>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</si>
  <si>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</si>
  <si>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</si>
  <si>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</si>
  <si>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</si>
  <si>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</si>
  <si>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</si>
  <si>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</si>
  <si>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</si>
  <si>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</si>
  <si>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</si>
  <si>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</si>
  <si>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</si>
  <si>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</si>
  <si>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</si>
  <si>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</si>
  <si>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</si>
  <si>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</si>
  <si>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</si>
  <si>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</si>
  <si>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</si>
  <si>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</si>
  <si>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</si>
  <si>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</si>
  <si>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</si>
  <si>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</si>
  <si>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</si>
  <si>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</si>
  <si>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</si>
  <si>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</si>
  <si>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</si>
  <si>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</si>
  <si>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</si>
  <si>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</si>
  <si>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</si>
  <si>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</si>
  <si>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</si>
  <si>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</si>
  <si>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</si>
  <si>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</si>
  <si>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</si>
  <si>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</si>
  <si>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</si>
  <si>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</si>
  <si>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</si>
  <si>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</si>
  <si>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</si>
  <si>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</si>
  <si>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</si>
  <si>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</si>
  <si>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</si>
  <si>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</si>
  <si>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</si>
  <si>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</si>
  <si>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</si>
  <si>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</si>
  <si>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</si>
  <si>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</si>
  <si>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</si>
  <si>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</si>
  <si>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</si>
  <si>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</si>
  <si>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</si>
  <si>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</si>
  <si>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</si>
  <si>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</si>
  <si>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</si>
  <si>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</si>
  <si>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</si>
  <si>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</si>
  <si>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</si>
  <si>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</si>
  <si>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</si>
  <si>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</si>
  <si>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</si>
  <si>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</si>
  <si>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</si>
  <si>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</si>
  <si>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</si>
  <si>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</si>
  <si>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</si>
  <si>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</si>
  <si>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</si>
  <si>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</si>
  <si>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</si>
  <si>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</si>
  <si>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</si>
  <si>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</si>
  <si>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</si>
  <si>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</si>
  <si>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</si>
  <si>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</si>
  <si>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</si>
  <si>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</si>
  <si>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</si>
  <si>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</si>
  <si>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</si>
  <si>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</si>
  <si>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</si>
  <si>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</si>
  <si>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</si>
  <si>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</si>
  <si>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</si>
  <si>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</si>
  <si>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</si>
  <si>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</si>
  <si>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</si>
  <si>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</si>
  <si>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</si>
  <si>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</si>
  <si>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</si>
  <si>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</si>
  <si>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</si>
  <si>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</si>
  <si>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</si>
  <si>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</si>
  <si>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</si>
  <si>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</si>
  <si>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</si>
  <si>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</si>
  <si>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</si>
  <si>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</si>
  <si>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</si>
  <si>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</si>
  <si>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</si>
  <si>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</si>
  <si>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</si>
  <si>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</si>
  <si>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</si>
  <si>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</si>
  <si>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</si>
  <si>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</si>
  <si>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</si>
  <si>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</si>
  <si>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</si>
  <si>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</si>
  <si>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</si>
  <si>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</si>
  <si>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</si>
  <si>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</si>
  <si>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</si>
  <si>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</si>
  <si>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</si>
  <si>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</si>
  <si>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</si>
  <si>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</si>
  <si>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</si>
  <si>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</si>
  <si>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</si>
  <si>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</si>
  <si>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</si>
  <si>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</si>
  <si>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</si>
  <si>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</si>
  <si>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</si>
  <si>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</si>
  <si>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</si>
  <si>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</si>
  <si>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</si>
  <si>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</si>
  <si>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</si>
  <si>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</si>
  <si>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</si>
  <si>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</si>
  <si>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</si>
  <si>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</si>
  <si>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</si>
  <si>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</si>
  <si>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</si>
  <si>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</si>
  <si>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</si>
  <si>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</si>
  <si>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</si>
  <si>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</si>
  <si>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</si>
  <si>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</si>
  <si>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</si>
  <si>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</si>
  <si>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</si>
  <si>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</si>
  <si>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</si>
  <si>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</si>
  <si>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</si>
  <si>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</si>
  <si>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</si>
  <si>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</si>
  <si>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</si>
  <si>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</si>
  <si>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</si>
  <si>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</si>
  <si>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</si>
  <si>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</si>
  <si>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</si>
  <si>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</si>
  <si>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</si>
  <si>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</si>
  <si>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</si>
  <si>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</si>
  <si>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</si>
  <si>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</si>
  <si>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</si>
  <si>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</si>
  <si>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</si>
  <si>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</si>
  <si>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</si>
  <si>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</si>
  <si>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</si>
  <si>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</si>
  <si>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</si>
  <si>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</si>
  <si>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</si>
  <si>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</si>
  <si>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</si>
  <si>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</si>
  <si>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</si>
  <si>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</si>
  <si>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</si>
  <si>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</si>
  <si>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</si>
  <si>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</si>
  <si>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</si>
  <si>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</si>
  <si>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</si>
  <si>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</si>
  <si>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</si>
  <si>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</si>
  <si>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</si>
  <si>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</si>
  <si>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</si>
  <si>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</si>
  <si>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</si>
  <si>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</si>
  <si>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</si>
  <si>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</si>
  <si>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</si>
  <si>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</si>
  <si>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</si>
  <si>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</si>
  <si>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</si>
  <si>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</si>
  <si>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</si>
  <si>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</si>
  <si>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</si>
  <si>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</si>
  <si>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</si>
  <si>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</si>
  <si>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</si>
  <si>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</si>
  <si>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</si>
  <si>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</si>
  <si>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</si>
  <si>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</si>
  <si>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</si>
  <si>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</si>
  <si>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</si>
  <si>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</si>
  <si>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</si>
  <si>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</si>
  <si>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</si>
  <si>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</si>
  <si>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</si>
  <si>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</si>
  <si>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</si>
  <si>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</si>
  <si>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</si>
  <si>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</si>
  <si>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</si>
  <si>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</si>
  <si>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</si>
  <si>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</si>
  <si>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</si>
  <si>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</si>
  <si>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</si>
  <si>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</si>
  <si>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</si>
  <si>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</si>
  <si>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</si>
  <si>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</si>
  <si>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</si>
  <si>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</si>
  <si>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</si>
  <si>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</si>
  <si>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</si>
  <si>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</si>
  <si>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</si>
  <si>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</si>
  <si>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</si>
  <si>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</si>
  <si>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</si>
  <si>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</si>
  <si>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</si>
  <si>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</si>
  <si>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</si>
  <si>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</si>
  <si>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</si>
  <si>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</si>
  <si>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</si>
  <si>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</si>
  <si>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</si>
  <si>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</si>
  <si>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</si>
  <si>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</si>
  <si>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</si>
  <si>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</si>
  <si>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</si>
  <si>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</si>
  <si>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</si>
  <si>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</si>
  <si>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</si>
  <si>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</si>
  <si>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</si>
  <si>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</si>
  <si>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</si>
  <si>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</si>
  <si>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</si>
  <si>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</si>
  <si>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</si>
  <si>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</si>
  <si>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</si>
  <si>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</si>
  <si>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</si>
  <si>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</si>
  <si>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</si>
  <si>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</si>
  <si>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</si>
  <si>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</si>
  <si>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</si>
  <si>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</si>
  <si>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</si>
  <si>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</si>
  <si>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</si>
  <si>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</si>
  <si>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</si>
  <si>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</si>
  <si>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</si>
  <si>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</si>
  <si>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</si>
  <si>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</si>
  <si>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</si>
  <si>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</si>
  <si>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</si>
  <si>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</si>
  <si>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</si>
  <si>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</si>
  <si>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</si>
  <si>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</si>
  <si>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</si>
  <si>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</si>
  <si>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</si>
  <si>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</si>
  <si>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</si>
  <si>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</si>
  <si>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</si>
  <si>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</si>
  <si>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</si>
  <si>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</si>
  <si>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</si>
  <si>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</si>
  <si>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</si>
  <si>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</si>
  <si>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</si>
  <si>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</si>
  <si>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</si>
  <si>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</si>
  <si>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</si>
  <si>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</si>
  <si>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</si>
  <si>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</si>
  <si>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</si>
  <si>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</si>
  <si>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</si>
  <si>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</si>
  <si>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</si>
  <si>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</si>
  <si>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</si>
  <si>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</si>
  <si>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</si>
  <si>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</si>
  <si>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</si>
  <si>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</si>
  <si>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</si>
  <si>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</si>
  <si>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</si>
  <si>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</si>
  <si>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</si>
  <si>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</si>
  <si>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</si>
  <si>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</si>
  <si>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</si>
  <si>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</si>
  <si>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</si>
  <si>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</si>
  <si>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</si>
  <si>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</si>
  <si>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</si>
  <si>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</si>
  <si>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</si>
  <si>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</si>
  <si>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</si>
  <si>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</si>
  <si>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</si>
  <si>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</si>
  <si>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</si>
  <si>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</si>
  <si>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</si>
  <si>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</si>
  <si>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</si>
  <si>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</si>
  <si>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</si>
  <si>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</si>
  <si>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</si>
  <si>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</si>
  <si>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</si>
  <si>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</si>
  <si>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</si>
  <si>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</si>
  <si>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</si>
  <si>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</si>
  <si>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</si>
  <si>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</si>
  <si>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</si>
  <si>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</si>
  <si>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</si>
  <si>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</si>
  <si>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</si>
  <si>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</si>
  <si>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</si>
  <si>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</si>
  <si>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</si>
  <si>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</si>
  <si>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</si>
  <si>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</si>
  <si>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</si>
  <si>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</si>
  <si>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</si>
  <si>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</si>
  <si>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</si>
  <si>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</si>
  <si>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</si>
  <si>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</si>
  <si>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</si>
  <si>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</si>
  <si>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</si>
  <si>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</si>
  <si>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</si>
  <si>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</si>
  <si>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</si>
  <si>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</si>
  <si>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</si>
  <si>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</si>
  <si>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</si>
  <si>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</si>
  <si>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</si>
  <si>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</si>
  <si>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</si>
  <si>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</si>
  <si>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</si>
  <si>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</si>
  <si>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</si>
  <si>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</si>
  <si>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</si>
  <si>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</si>
  <si>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</si>
  <si>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</si>
  <si>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</si>
  <si>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</si>
  <si>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</si>
  <si>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</si>
  <si>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</si>
  <si>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</si>
  <si>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</si>
  <si>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</si>
  <si>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</si>
  <si>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</si>
  <si>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</si>
  <si>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</si>
  <si>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</si>
  <si>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</si>
  <si>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</si>
  <si>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</si>
  <si>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</si>
  <si>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</si>
  <si>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</si>
  <si>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</si>
  <si>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</si>
  <si>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</si>
  <si>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</si>
  <si>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</si>
  <si>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</si>
  <si>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</si>
  <si>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</si>
  <si>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</si>
  <si>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</si>
  <si>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</si>
  <si>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</si>
  <si>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</si>
  <si>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</si>
  <si>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</si>
  <si>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</si>
  <si>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</si>
  <si>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</si>
  <si>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</si>
  <si>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</si>
  <si>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</si>
  <si>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</si>
  <si>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</si>
  <si>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</si>
  <si>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</si>
  <si>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</si>
  <si>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</si>
  <si>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</si>
  <si>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</si>
  <si>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</si>
  <si>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</si>
  <si>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</si>
  <si>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</si>
  <si>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</si>
  <si>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</si>
  <si>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</si>
  <si>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</si>
  <si>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</si>
  <si>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</si>
  <si>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</si>
  <si>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</si>
  <si>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</si>
  <si>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</si>
  <si>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</si>
  <si>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</si>
  <si>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</si>
  <si>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</si>
  <si>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</si>
  <si>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</si>
  <si>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</si>
  <si>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</si>
  <si>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</si>
  <si>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</si>
  <si>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</si>
  <si>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</si>
  <si>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</si>
  <si>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</si>
  <si>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</si>
  <si>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</si>
  <si>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</si>
  <si>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</si>
  <si>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</si>
  <si>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</si>
  <si>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</si>
  <si>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</si>
  <si>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</si>
  <si>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</si>
  <si>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</si>
  <si>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</si>
  <si>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</si>
  <si>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</si>
  <si>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</si>
  <si>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</si>
  <si>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</si>
  <si>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</si>
  <si>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</si>
  <si>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</si>
  <si>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</si>
  <si>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</si>
  <si>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</si>
  <si>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</si>
  <si>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</si>
  <si>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</si>
  <si>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</si>
  <si>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</si>
  <si>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</si>
  <si>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</si>
  <si>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</si>
  <si>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</si>
  <si>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</si>
  <si>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</si>
  <si>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</si>
  <si>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</si>
  <si>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</si>
  <si>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</si>
  <si>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</si>
  <si>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</si>
  <si>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</si>
  <si>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</si>
  <si>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</si>
  <si>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</si>
  <si>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</si>
  <si>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</si>
  <si>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</si>
  <si>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</si>
  <si>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</si>
  <si>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</si>
  <si>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</si>
  <si>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</si>
  <si>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</si>
  <si>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</si>
  <si>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</si>
  <si>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</si>
  <si>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</si>
  <si>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</si>
  <si>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</si>
  <si>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</si>
  <si>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</si>
  <si>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</si>
  <si>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</si>
  <si>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</si>
  <si>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</si>
  <si>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</si>
  <si>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</si>
  <si>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</si>
  <si>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</si>
  <si>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</si>
  <si>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</si>
  <si>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</si>
  <si>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</si>
  <si>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</si>
  <si>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</si>
  <si>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</si>
  <si>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</si>
  <si>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</si>
  <si>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</si>
  <si>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</si>
  <si>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</si>
  <si>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</si>
  <si>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</si>
  <si>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</si>
  <si>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</si>
  <si>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</si>
  <si>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</si>
  <si>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</si>
  <si>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</si>
  <si>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</si>
  <si>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</si>
  <si>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</si>
  <si>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</si>
  <si>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</si>
  <si>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</si>
  <si>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</si>
  <si>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</si>
  <si>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</si>
  <si>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</si>
  <si>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</si>
  <si>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</si>
  <si>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</si>
  <si>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</si>
  <si>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</si>
  <si>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</si>
  <si>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</si>
  <si>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</si>
  <si>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</si>
  <si>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</si>
  <si>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</si>
  <si>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</si>
  <si>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</si>
  <si>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</si>
  <si>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</si>
  <si>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</si>
  <si>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</si>
  <si>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</si>
  <si>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</si>
  <si>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</si>
  <si>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</si>
  <si>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</si>
  <si>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</si>
  <si>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</si>
  <si>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</si>
  <si>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</si>
  <si>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</si>
  <si>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</si>
  <si>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</si>
  <si>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</si>
  <si>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</si>
  <si>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</si>
  <si>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</si>
  <si>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</si>
  <si>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</si>
  <si>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</si>
  <si>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</si>
  <si>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</si>
  <si>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</si>
  <si>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</si>
  <si>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</si>
  <si>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</si>
  <si>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</si>
  <si>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</si>
  <si>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</si>
  <si>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</si>
  <si>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</si>
  <si>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</si>
  <si>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</si>
  <si>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</si>
  <si>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</si>
  <si>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</si>
  <si>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</si>
  <si>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</si>
  <si>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</si>
  <si>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</si>
  <si>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</si>
  <si>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</si>
  <si>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</si>
  <si>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</si>
  <si>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</si>
  <si>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</si>
  <si>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</si>
  <si>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</si>
  <si>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</si>
  <si>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</si>
  <si>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</si>
  <si>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</si>
  <si>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</si>
  <si>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</si>
  <si>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</si>
  <si>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</si>
  <si>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</si>
  <si>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</si>
  <si>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</si>
  <si>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</si>
  <si>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</si>
  <si>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</si>
  <si>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</si>
  <si>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</si>
  <si>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</si>
  <si>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</si>
  <si>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</si>
  <si>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</si>
  <si>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</si>
  <si>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</si>
  <si>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</si>
  <si>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</si>
  <si>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</si>
  <si>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</si>
  <si>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</si>
  <si>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</si>
  <si>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</si>
  <si>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</si>
  <si>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</si>
  <si>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</si>
  <si>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</si>
  <si>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</si>
  <si>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</si>
  <si>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</si>
  <si>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</si>
  <si>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</si>
  <si>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</si>
  <si>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</si>
  <si>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</si>
  <si>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</si>
  <si>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</si>
  <si>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</si>
  <si>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</si>
  <si>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</si>
  <si>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</si>
  <si>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</si>
  <si>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</si>
  <si>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</si>
  <si>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</si>
  <si>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</si>
  <si>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</si>
  <si>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</si>
  <si>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</si>
  <si>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</si>
  <si>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</si>
  <si>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</si>
  <si>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</si>
  <si>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</si>
  <si>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</si>
  <si>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</si>
  <si>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</si>
  <si>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</si>
  <si>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</si>
  <si>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</si>
  <si>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</si>
  <si>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</si>
  <si>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</si>
  <si>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</si>
  <si>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</si>
  <si>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</si>
  <si>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</si>
  <si>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</si>
  <si>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</si>
  <si>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</si>
  <si>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</si>
  <si>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</si>
  <si>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</si>
  <si>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</si>
  <si>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</si>
  <si>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</si>
  <si>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</si>
  <si>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</si>
  <si>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</si>
  <si>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</si>
  <si>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</si>
  <si>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</si>
  <si>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</si>
  <si>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</si>
  <si>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</si>
  <si>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</si>
  <si>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</si>
  <si>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</si>
  <si>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</si>
  <si>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</si>
  <si>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</si>
  <si>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</si>
  <si>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</si>
  <si>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</si>
  <si>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</si>
  <si>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</si>
  <si>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</si>
  <si>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</si>
  <si>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</si>
  <si>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</si>
  <si>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</si>
  <si>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</si>
  <si>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</si>
  <si>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</si>
  <si>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</si>
  <si>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</si>
  <si>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</si>
  <si>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</si>
  <si>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</si>
  <si>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</si>
  <si>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</si>
  <si>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</si>
  <si>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</si>
  <si>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</si>
  <si>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</si>
  <si>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</si>
  <si>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</si>
  <si>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</si>
  <si>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</si>
  <si>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</si>
  <si>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</si>
  <si>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</si>
  <si>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</si>
  <si>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</si>
  <si>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</si>
  <si>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</si>
  <si>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</si>
  <si>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</si>
  <si>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</si>
  <si>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</si>
  <si>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</si>
  <si>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</si>
  <si>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</si>
  <si>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</si>
  <si>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</si>
  <si>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</si>
  <si>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</si>
  <si>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</si>
  <si>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</si>
  <si>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</si>
  <si>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</si>
  <si>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</si>
  <si>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</si>
  <si>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</si>
  <si>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</si>
  <si>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</si>
  <si>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</si>
  <si>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</si>
  <si>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</si>
  <si>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</si>
  <si>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</si>
  <si>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</si>
  <si>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</si>
  <si>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</si>
  <si>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</si>
  <si>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</si>
  <si>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</si>
  <si>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</si>
  <si>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</si>
  <si>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</si>
  <si>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</si>
  <si>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</si>
  <si>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</si>
  <si>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</si>
  <si>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</si>
  <si>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</si>
  <si>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</si>
  <si>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</si>
  <si>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</si>
  <si>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</si>
  <si>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</si>
  <si>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</si>
  <si>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</si>
  <si>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</si>
  <si>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</si>
  <si>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</si>
  <si>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</si>
  <si>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</si>
  <si>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</si>
  <si>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</si>
  <si>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</si>
  <si>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</si>
  <si>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</si>
  <si>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</si>
  <si>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</si>
  <si>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</si>
  <si>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</si>
  <si>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</si>
  <si>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</si>
  <si>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</si>
  <si>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</si>
  <si>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</si>
  <si>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</si>
  <si>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</si>
  <si>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</si>
  <si>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</si>
  <si>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</si>
  <si>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</si>
  <si>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</si>
  <si>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</si>
  <si>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</si>
  <si>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</si>
  <si>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</si>
  <si>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</si>
  <si>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</si>
  <si>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</si>
  <si>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</si>
  <si>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</si>
  <si>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</si>
  <si>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</si>
  <si>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</si>
  <si>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</si>
  <si>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</si>
  <si>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</si>
  <si>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</si>
  <si>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</si>
  <si>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</si>
  <si>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</si>
  <si>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</si>
  <si>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</si>
  <si>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</si>
  <si>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</si>
  <si>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</si>
  <si>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</si>
  <si>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</si>
  <si>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</si>
  <si>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</si>
  <si>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</si>
  <si>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</si>
  <si>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</si>
  <si>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</si>
  <si>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</si>
  <si>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</si>
  <si>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</si>
  <si>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</si>
  <si>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</si>
  <si>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</si>
  <si>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</si>
  <si>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</si>
  <si>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</si>
  <si>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</si>
  <si>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</si>
  <si>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</si>
  <si>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</si>
  <si>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</si>
  <si>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</si>
  <si>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</si>
  <si>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</si>
  <si>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</si>
  <si>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</si>
  <si>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</si>
  <si>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</si>
  <si>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</si>
  <si>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</si>
  <si>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</si>
  <si>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</si>
  <si>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</si>
  <si>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</si>
  <si>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</si>
  <si>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</si>
  <si>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</si>
  <si>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</si>
  <si>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</si>
  <si>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</si>
  <si>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</si>
  <si>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</si>
  <si>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</si>
  <si>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</si>
  <si>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</si>
  <si>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</si>
  <si>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</si>
  <si>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</si>
  <si>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</si>
  <si>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</si>
  <si>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</si>
  <si>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</si>
  <si>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</si>
  <si>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</si>
  <si>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</si>
  <si>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</si>
  <si>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</si>
  <si>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</si>
  <si>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</si>
  <si>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</si>
  <si>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</si>
  <si>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</si>
  <si>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</si>
  <si>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</si>
  <si>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</si>
  <si>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</si>
  <si>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</si>
  <si>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</si>
  <si>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</si>
  <si>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</si>
  <si>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</si>
  <si>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</si>
  <si>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</si>
  <si>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</si>
  <si>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</si>
  <si>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</si>
  <si>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</si>
  <si>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</si>
  <si>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</si>
  <si>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</si>
  <si>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</si>
  <si>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</si>
  <si>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</si>
  <si>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</si>
  <si>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</si>
  <si>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</si>
  <si>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</si>
  <si>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</si>
  <si>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</si>
  <si>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</si>
  <si>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</si>
  <si>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</si>
  <si>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</si>
  <si>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</si>
  <si>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</si>
  <si>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</si>
  <si>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</si>
  <si>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</si>
  <si>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</si>
  <si>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</si>
  <si>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</si>
  <si>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</si>
  <si>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</si>
  <si>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</si>
  <si>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</si>
  <si>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</si>
  <si>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</si>
  <si>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</si>
  <si>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</si>
  <si>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</si>
  <si>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</si>
  <si>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</si>
  <si>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</si>
  <si>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</si>
  <si>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</si>
  <si>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</si>
  <si>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</si>
  <si>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</si>
  <si>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</si>
  <si>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</si>
  <si>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</si>
  <si>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</si>
  <si>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</si>
  <si>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</si>
  <si>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</si>
  <si>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</si>
  <si>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</si>
  <si>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</si>
  <si>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</si>
  <si>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</si>
  <si>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</si>
  <si>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</si>
  <si>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</si>
  <si>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</si>
  <si>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</si>
  <si>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</si>
  <si>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</si>
  <si>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</si>
  <si>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</si>
  <si>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</si>
  <si>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</si>
  <si>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</si>
  <si>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</si>
  <si>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</si>
  <si>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</si>
  <si>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</si>
  <si>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</si>
  <si>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</si>
  <si>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</si>
  <si>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</si>
  <si>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</si>
  <si>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</si>
  <si>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</si>
  <si>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</si>
  <si>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</si>
  <si>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</si>
  <si>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</si>
  <si>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</si>
  <si>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</si>
  <si>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</si>
  <si>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</si>
  <si>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</si>
  <si>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</si>
  <si>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</si>
  <si>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</si>
  <si>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</si>
  <si>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</si>
  <si>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</si>
  <si>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</si>
  <si>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</si>
  <si>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</si>
  <si>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</si>
  <si>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</si>
  <si>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</si>
  <si>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</si>
  <si>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</si>
  <si>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</si>
  <si>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</si>
  <si>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</si>
  <si>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</si>
  <si>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</si>
  <si>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</si>
  <si>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</si>
  <si>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</si>
  <si>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</si>
  <si>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</si>
  <si>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</si>
  <si>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</si>
  <si>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</si>
  <si>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</si>
  <si>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</si>
  <si>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</si>
  <si>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</si>
  <si>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</si>
  <si>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</si>
  <si>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</si>
  <si>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</si>
  <si>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</si>
  <si>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</si>
  <si>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</si>
  <si>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</si>
  <si>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</si>
  <si>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</si>
  <si>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</si>
  <si>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</si>
  <si>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</si>
  <si>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</si>
  <si>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</si>
  <si>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</si>
  <si>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</si>
  <si>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</si>
  <si>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</si>
  <si>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</si>
  <si>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</si>
  <si>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</si>
  <si>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</si>
  <si>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</si>
  <si>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</si>
  <si>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</si>
  <si>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</si>
  <si>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</si>
  <si>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</si>
  <si>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</si>
  <si>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</si>
  <si>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</si>
  <si>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</si>
  <si>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</si>
  <si>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</si>
  <si>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</si>
  <si>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</si>
  <si>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</si>
  <si>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</si>
  <si>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</si>
  <si>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</si>
  <si>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</si>
  <si>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</si>
  <si>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</si>
  <si>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</si>
  <si>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</si>
  <si>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</si>
  <si>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</si>
  <si>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</si>
  <si>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</si>
  <si>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</si>
  <si>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</si>
  <si>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</si>
  <si>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</si>
  <si>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</si>
  <si>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</si>
  <si>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</si>
  <si>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</si>
  <si>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</si>
  <si>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</si>
  <si>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</si>
  <si>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</si>
  <si>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</si>
  <si>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</si>
  <si>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</si>
  <si>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</si>
  <si>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</si>
  <si>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</si>
  <si>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</si>
  <si>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</si>
  <si>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</si>
  <si>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</si>
  <si>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</si>
  <si>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</si>
  <si>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</si>
  <si>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</si>
  <si>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</si>
  <si>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</si>
  <si>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</si>
  <si>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</si>
  <si>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</si>
  <si>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</si>
  <si>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</si>
  <si>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</si>
  <si>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</si>
  <si>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</si>
  <si>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</si>
  <si>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</si>
  <si>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</si>
  <si>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</si>
  <si>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</si>
  <si>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</si>
  <si>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</si>
  <si>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</si>
  <si>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</si>
  <si>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</si>
  <si>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</si>
  <si>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</si>
  <si>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</si>
  <si>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</si>
  <si>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</si>
  <si>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</si>
  <si>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</si>
  <si>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</si>
  <si>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</si>
  <si>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</si>
  <si>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</si>
  <si>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</si>
  <si>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</si>
  <si>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</si>
  <si>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</si>
  <si>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</si>
  <si>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</si>
  <si>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</si>
  <si>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</si>
  <si>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</si>
  <si>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</si>
  <si>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</si>
  <si>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</si>
  <si>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</si>
  <si>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</si>
  <si>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</si>
  <si>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</si>
  <si>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</si>
  <si>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</si>
  <si>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</si>
  <si>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</si>
  <si>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</si>
  <si>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</si>
  <si>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</si>
  <si>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</si>
  <si>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</si>
  <si>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</si>
  <si>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</si>
  <si>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</si>
  <si>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</si>
  <si>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</si>
  <si>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</si>
  <si>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</si>
  <si>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</si>
  <si>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</si>
  <si>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</si>
  <si>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</si>
  <si>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</si>
  <si>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</si>
  <si>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</si>
  <si>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</si>
  <si>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</si>
  <si>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</si>
  <si>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</si>
  <si>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</si>
  <si>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</si>
  <si>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</si>
  <si>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</si>
  <si>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</si>
  <si>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</si>
  <si>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</si>
  <si>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</si>
  <si>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</si>
  <si>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</si>
  <si>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</si>
  <si>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</si>
  <si>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</si>
  <si>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</si>
  <si>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</si>
  <si>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</si>
  <si>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</si>
  <si>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</si>
  <si>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</si>
  <si>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</si>
  <si>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</si>
  <si>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</si>
  <si>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</si>
  <si>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</si>
  <si>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</si>
  <si>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</si>
  <si>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</si>
  <si>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</si>
  <si>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</si>
  <si>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</si>
  <si>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</si>
  <si>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</si>
  <si>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</si>
  <si>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</si>
  <si>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</si>
  <si>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</si>
  <si>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</si>
  <si>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</si>
  <si>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</si>
  <si>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</si>
  <si>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</si>
  <si>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</si>
  <si>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</si>
  <si>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</si>
  <si>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</si>
  <si>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</si>
  <si>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</si>
  <si>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</si>
  <si>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</si>
  <si>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</si>
  <si>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</si>
  <si>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</si>
  <si>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</si>
  <si>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</si>
  <si>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</si>
  <si>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</si>
  <si>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</si>
  <si>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</si>
  <si>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</si>
  <si>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</si>
  <si>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</si>
  <si>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</si>
  <si>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</si>
  <si>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</si>
  <si>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</si>
  <si>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</si>
  <si>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</si>
  <si>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</si>
  <si>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</si>
  <si>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</si>
  <si>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</si>
  <si>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</si>
  <si>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</si>
  <si>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</si>
  <si>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</si>
  <si>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</si>
  <si>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</si>
  <si>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</si>
  <si>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</si>
  <si>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</si>
  <si>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</si>
  <si>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</si>
  <si>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</si>
  <si>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</si>
  <si>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</si>
  <si>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</si>
  <si>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</si>
  <si>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</si>
  <si>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</si>
  <si>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</si>
  <si>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</si>
  <si>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</si>
  <si>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</si>
  <si>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</si>
  <si>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</si>
  <si>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</si>
  <si>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</si>
  <si>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</si>
  <si>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</si>
  <si>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</si>
  <si>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</si>
  <si>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</si>
  <si>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</si>
  <si>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</si>
  <si>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</si>
  <si>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</si>
  <si>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</si>
  <si>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</si>
  <si>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</si>
  <si>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</si>
  <si>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</si>
  <si>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</si>
  <si>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</si>
  <si>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</si>
  <si>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</si>
  <si>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</si>
  <si>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</si>
  <si>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</si>
  <si>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</si>
  <si>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</si>
  <si>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</si>
  <si>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</si>
  <si>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</si>
  <si>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</si>
  <si>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</si>
  <si>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</si>
  <si>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</si>
  <si>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</si>
  <si>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</si>
  <si>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</si>
  <si>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</si>
  <si>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</si>
  <si>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</si>
  <si>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</si>
  <si>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</si>
  <si>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</si>
  <si>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</si>
  <si>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</si>
  <si>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</si>
  <si>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</si>
  <si>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</si>
  <si>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</si>
  <si>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</si>
  <si>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</si>
  <si>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</si>
  <si>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</si>
  <si>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</si>
  <si>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</si>
  <si>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</si>
  <si>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</si>
  <si>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</si>
  <si>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</si>
  <si>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</si>
  <si>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</si>
  <si>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</si>
  <si>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</si>
  <si>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</si>
  <si>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</si>
  <si>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</si>
  <si>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</si>
  <si>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</si>
  <si>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</si>
  <si>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</si>
  <si>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</si>
  <si>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</si>
  <si>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</si>
  <si>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</si>
  <si>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</si>
  <si>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</si>
  <si>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</si>
  <si>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</si>
  <si>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</si>
  <si>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</si>
  <si>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</si>
  <si>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</si>
  <si>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</si>
  <si>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</si>
  <si>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</si>
  <si>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</si>
  <si>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</si>
  <si>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</si>
  <si>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</si>
  <si>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</si>
  <si>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</si>
  <si>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</si>
  <si>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</si>
  <si>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</si>
  <si>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</si>
  <si>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</si>
  <si>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</si>
  <si>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</si>
  <si>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</si>
  <si>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</si>
  <si>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</si>
  <si>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</si>
  <si>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</si>
  <si>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</si>
  <si>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</si>
  <si>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</si>
  <si>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</si>
  <si>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</si>
  <si>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</si>
  <si>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</si>
  <si>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</si>
  <si>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</si>
  <si>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</si>
  <si>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</si>
  <si>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</si>
  <si>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</si>
  <si>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</si>
  <si>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</si>
  <si>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</si>
  <si>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</si>
  <si>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</si>
  <si>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</si>
  <si>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</si>
  <si>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</si>
  <si>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</si>
  <si>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</si>
  <si>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</si>
  <si>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</si>
  <si>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</si>
  <si>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</si>
  <si>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</si>
  <si>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</si>
  <si>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</si>
  <si>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</si>
  <si>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</si>
  <si>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</si>
  <si>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</si>
  <si>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</si>
  <si>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</si>
  <si>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</si>
  <si>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</si>
  <si>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</si>
  <si>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</si>
  <si>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</si>
  <si>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</si>
  <si>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</si>
  <si>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</si>
  <si>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</si>
  <si>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</si>
  <si>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</si>
  <si>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</si>
  <si>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</si>
  <si>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</si>
  <si>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</si>
  <si>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</si>
  <si>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</si>
  <si>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</si>
  <si>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</si>
  <si>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</si>
  <si>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</si>
  <si>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</si>
  <si>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</si>
  <si>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</si>
  <si>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</si>
  <si>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</si>
  <si>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</si>
  <si>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</si>
  <si>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</si>
  <si>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</si>
  <si>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</si>
  <si>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</si>
  <si>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</si>
  <si>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</si>
  <si>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</si>
  <si>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</si>
  <si>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</si>
  <si>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</si>
  <si>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</si>
  <si>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</si>
  <si>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</si>
  <si>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</si>
  <si>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</si>
  <si>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</si>
  <si>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</si>
  <si>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</si>
  <si>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</si>
  <si>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</si>
  <si>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</si>
  <si>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</si>
  <si>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</si>
  <si>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</si>
  <si>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</si>
  <si>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</si>
  <si>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</si>
  <si>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</si>
  <si>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</si>
  <si>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</si>
  <si>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</si>
  <si>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</si>
  <si>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</si>
  <si>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</si>
  <si>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</si>
  <si>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</si>
  <si>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</si>
  <si>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</si>
  <si>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</si>
  <si>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</si>
  <si>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</si>
  <si>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</si>
  <si>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</si>
  <si>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</si>
  <si>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</si>
  <si>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</si>
  <si>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</si>
  <si>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</si>
  <si>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</si>
  <si>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</si>
  <si>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</si>
  <si>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</si>
  <si>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</si>
  <si>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</si>
  <si>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</si>
  <si>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</si>
  <si>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</si>
  <si>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</si>
  <si>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</si>
  <si>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</si>
  <si>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</si>
  <si>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</si>
  <si>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</si>
  <si>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</si>
  <si>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</si>
  <si>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</si>
  <si>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</si>
  <si>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</si>
  <si>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</si>
  <si>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</si>
  <si>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</si>
  <si>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</si>
  <si>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</si>
  <si>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</si>
  <si>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</si>
  <si>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</si>
  <si>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</si>
  <si>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</si>
  <si>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</si>
  <si>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</si>
  <si>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</si>
  <si>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</si>
  <si>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</si>
  <si>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</si>
  <si>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</si>
  <si>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</si>
  <si>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</si>
  <si>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</si>
  <si>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</si>
  <si>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</si>
  <si>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</si>
  <si>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</si>
  <si>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</si>
  <si>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</si>
  <si>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</si>
  <si>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</si>
  <si>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</si>
  <si>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</si>
  <si>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</si>
  <si>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</si>
  <si>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</si>
  <si>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</si>
  <si>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</si>
  <si>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</si>
  <si>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</si>
  <si>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</si>
  <si>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</si>
  <si>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</si>
  <si>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</si>
  <si>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</si>
  <si>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</si>
  <si>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</si>
  <si>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</si>
  <si>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</si>
  <si>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</si>
  <si>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</si>
  <si>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</si>
  <si>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</si>
  <si>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</si>
  <si>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</si>
  <si>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</si>
  <si>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</si>
  <si>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</si>
  <si>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</si>
  <si>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</si>
  <si>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</si>
  <si>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</si>
  <si>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</si>
  <si>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</si>
  <si>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</si>
  <si>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</si>
  <si>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</si>
  <si>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</si>
  <si>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</si>
  <si>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</si>
  <si>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</si>
  <si>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</si>
  <si>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</si>
  <si>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</si>
  <si>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</si>
  <si>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</si>
  <si>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</si>
  <si>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</si>
  <si>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</si>
  <si>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</si>
  <si>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</si>
  <si>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</si>
  <si>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</si>
  <si>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</si>
  <si>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</si>
  <si>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</si>
  <si>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</si>
  <si>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</si>
  <si>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</si>
  <si>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</si>
  <si>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</si>
  <si>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</si>
  <si>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</si>
  <si>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</si>
  <si>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</si>
  <si>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</si>
  <si>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</si>
  <si>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</si>
  <si>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</si>
  <si>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</si>
  <si>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</si>
  <si>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</si>
  <si>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</si>
  <si>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</si>
  <si>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</si>
  <si>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</si>
  <si>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</si>
  <si>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</si>
  <si>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</si>
  <si>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</si>
  <si>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</si>
  <si>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</si>
  <si>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</si>
  <si>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</si>
  <si>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</si>
  <si>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</si>
  <si>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</si>
  <si>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</si>
  <si>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</si>
  <si>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</si>
  <si>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</si>
  <si>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</si>
  <si>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</si>
  <si>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</si>
  <si>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</si>
  <si>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</si>
  <si>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</si>
  <si>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</si>
  <si>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</si>
  <si>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</si>
  <si>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</si>
  <si>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</si>
  <si>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</si>
  <si>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</si>
  <si>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</si>
  <si>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</si>
  <si>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</si>
  <si>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</si>
  <si>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</si>
  <si>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</si>
  <si>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</si>
  <si>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</si>
  <si>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</si>
  <si>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</si>
  <si>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</si>
  <si>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</si>
  <si>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</si>
  <si>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</si>
  <si>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</si>
  <si>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</si>
  <si>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</si>
  <si>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</si>
  <si>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</si>
  <si>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</si>
  <si>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</si>
  <si>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</si>
  <si>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</si>
  <si>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</si>
  <si>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</si>
  <si>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</si>
  <si>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</si>
  <si>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</si>
  <si>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</si>
  <si>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</si>
  <si>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</si>
  <si>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</si>
  <si>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</si>
  <si>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</si>
  <si>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</si>
  <si>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</si>
  <si>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</si>
  <si>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</si>
  <si>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</si>
  <si>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</si>
  <si>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</si>
  <si>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</si>
  <si>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</si>
  <si>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</si>
  <si>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</si>
  <si>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</si>
  <si>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</si>
  <si>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</si>
  <si>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</si>
  <si>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</si>
  <si>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</si>
  <si>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</si>
  <si>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</si>
  <si>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</si>
  <si>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</si>
  <si>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</si>
  <si>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</si>
  <si>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</si>
  <si>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</si>
  <si>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</si>
  <si>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</si>
  <si>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</si>
  <si>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</si>
  <si>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</si>
  <si>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</si>
  <si>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</si>
  <si>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</si>
  <si>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</si>
  <si>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</si>
  <si>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</si>
  <si>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</si>
  <si>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</si>
  <si>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</si>
  <si>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</si>
  <si>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</si>
  <si>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</si>
  <si>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</si>
  <si>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</si>
  <si>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</si>
  <si>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</si>
  <si>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</si>
  <si>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</si>
  <si>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</si>
  <si>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</si>
  <si>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</si>
  <si>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</si>
  <si>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</si>
  <si>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</si>
  <si>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</si>
  <si>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</si>
  <si>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</si>
  <si>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</si>
  <si>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</si>
  <si>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</si>
  <si>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</si>
  <si>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</si>
  <si>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</si>
  <si>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</si>
  <si>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</si>
  <si>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</si>
  <si>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</si>
  <si>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</si>
  <si>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</si>
  <si>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</si>
  <si>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</si>
  <si>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</si>
  <si>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</si>
  <si>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</si>
  <si>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</si>
  <si>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</si>
  <si>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</si>
  <si>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</si>
  <si>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</si>
  <si>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</si>
  <si>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</si>
  <si>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</si>
  <si>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</si>
  <si>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</si>
  <si>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</si>
  <si>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</si>
  <si>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</si>
  <si>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</si>
  <si>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</si>
  <si>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</si>
  <si>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</si>
  <si>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</si>
  <si>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</si>
  <si>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</si>
  <si>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</si>
  <si>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</si>
  <si>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</si>
  <si>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</si>
  <si>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</si>
  <si>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</si>
  <si>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</si>
  <si>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</si>
  <si>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</si>
  <si>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</si>
  <si>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</si>
  <si>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</si>
  <si>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</si>
  <si>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</si>
  <si>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</si>
  <si>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</si>
  <si>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</si>
  <si>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</si>
  <si>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</si>
  <si>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</si>
  <si>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</si>
  <si>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</si>
  <si>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</si>
  <si>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</si>
  <si>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</si>
  <si>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</si>
  <si>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</si>
  <si>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</si>
  <si>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</si>
  <si>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</si>
  <si>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</si>
  <si>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</si>
  <si>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</si>
  <si>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</si>
  <si>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</si>
  <si>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</si>
  <si>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</si>
  <si>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</si>
  <si>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</si>
  <si>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</si>
  <si>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</si>
  <si>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</si>
  <si>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</si>
  <si>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</si>
  <si>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</si>
  <si>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</si>
  <si>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</si>
  <si>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</si>
  <si>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</si>
  <si>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</si>
  <si>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</si>
  <si>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</si>
  <si>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</si>
  <si>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</si>
  <si>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</si>
  <si>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</si>
  <si>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</si>
  <si>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</si>
  <si>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</si>
  <si>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</si>
  <si>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</si>
  <si>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</si>
  <si>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</si>
  <si>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</si>
  <si>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</si>
  <si>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</si>
  <si>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</si>
  <si>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</si>
  <si>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</si>
  <si>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</si>
  <si>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</si>
  <si>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</si>
  <si>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</si>
  <si>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</si>
  <si>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</si>
  <si>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</si>
  <si>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</si>
  <si>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</si>
  <si>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</si>
  <si>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</si>
  <si>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</si>
  <si>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</si>
  <si>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</si>
  <si>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</si>
  <si>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</si>
  <si>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</si>
  <si>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</si>
  <si>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</si>
  <si>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</si>
  <si>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</si>
  <si>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</si>
  <si>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</si>
  <si>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</si>
  <si>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</si>
  <si>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</si>
  <si>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</si>
  <si>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</si>
  <si>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</si>
  <si>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</si>
  <si>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</si>
  <si>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</si>
  <si>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</si>
  <si>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</si>
  <si>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</si>
  <si>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</si>
  <si>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</si>
  <si>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</si>
  <si>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</si>
  <si>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</si>
  <si>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</si>
  <si>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</si>
  <si>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</si>
  <si>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</si>
  <si>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</si>
  <si>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</si>
  <si>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</si>
  <si>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</si>
  <si>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</si>
  <si>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</si>
  <si>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</si>
  <si>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</si>
  <si>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</si>
  <si>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</si>
  <si>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</si>
  <si>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</si>
  <si>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</si>
  <si>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</si>
  <si>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</si>
  <si>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</si>
  <si>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</si>
  <si>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</si>
  <si>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</si>
  <si>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</si>
  <si>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</si>
  <si>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</si>
  <si>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</si>
  <si>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</si>
  <si>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</si>
  <si>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</si>
  <si>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</si>
  <si>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</si>
  <si>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</si>
  <si>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</si>
  <si>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</si>
  <si>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</si>
  <si>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</si>
  <si>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</si>
  <si>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</si>
  <si>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</si>
  <si>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</si>
  <si>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</si>
  <si>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</si>
  <si>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</si>
  <si>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</si>
  <si>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</si>
  <si>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</si>
  <si>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</si>
  <si>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</si>
  <si>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</si>
  <si>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</si>
  <si>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</si>
  <si>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</si>
  <si>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</si>
  <si>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</si>
  <si>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</si>
  <si>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</si>
  <si>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</si>
  <si>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</si>
  <si>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</si>
  <si>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</si>
  <si>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</si>
  <si>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</si>
  <si>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</si>
  <si>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</si>
  <si>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</si>
  <si>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</si>
  <si>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</si>
  <si>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</si>
  <si>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</si>
  <si>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</si>
  <si>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</si>
  <si>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</si>
  <si>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</si>
  <si>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</si>
  <si>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</si>
  <si>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</si>
  <si>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</si>
  <si>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</si>
  <si>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</si>
  <si>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</si>
  <si>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</si>
  <si>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</si>
  <si>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</si>
  <si>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</si>
  <si>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</si>
  <si>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</si>
  <si>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</si>
  <si>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</si>
  <si>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</si>
  <si>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</si>
  <si>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</si>
  <si>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</si>
  <si>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</si>
  <si>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</si>
  <si>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</si>
  <si>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</si>
  <si>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</si>
  <si>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</si>
  <si>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</si>
  <si>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</si>
  <si>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</si>
  <si>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</si>
  <si>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</si>
  <si>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</si>
  <si>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</si>
  <si>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</si>
  <si>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</si>
  <si>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</si>
  <si>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</si>
  <si>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</si>
  <si>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</si>
  <si>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</si>
  <si>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</si>
  <si>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</si>
  <si>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</si>
  <si>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</si>
  <si>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</si>
  <si>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</si>
  <si>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</si>
  <si>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</si>
  <si>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</si>
  <si>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</si>
  <si>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</si>
  <si>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</si>
  <si>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</si>
  <si>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</si>
  <si>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</si>
  <si>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</si>
  <si>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</si>
  <si>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</si>
  <si>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</si>
  <si>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</si>
  <si>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</si>
  <si>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</si>
  <si>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</si>
  <si>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</si>
  <si>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</si>
  <si>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</si>
  <si>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</si>
  <si>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</si>
  <si>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</si>
  <si>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</si>
  <si>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</si>
  <si>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</si>
  <si>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</si>
  <si>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</si>
  <si>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</si>
  <si>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</si>
  <si>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</si>
  <si>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</si>
  <si>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</si>
  <si>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</si>
  <si>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</si>
  <si>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</si>
  <si>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</si>
  <si>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</si>
  <si>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</si>
  <si>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</si>
  <si>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</si>
  <si>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</si>
  <si>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</si>
  <si>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</si>
  <si>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</si>
  <si>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</si>
  <si>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</si>
  <si>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</si>
  <si>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</si>
  <si>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</si>
  <si>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</si>
  <si>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</si>
  <si>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</si>
  <si>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</si>
  <si>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</si>
  <si>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</si>
  <si>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</si>
  <si>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</si>
  <si>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</si>
  <si>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</si>
  <si>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</si>
  <si>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</si>
  <si>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</si>
  <si>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</si>
  <si>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</si>
  <si>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</si>
  <si>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</si>
  <si>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</si>
  <si>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</si>
  <si>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</si>
  <si>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</si>
  <si>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</si>
  <si>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</si>
  <si>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</si>
  <si>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</si>
  <si>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</si>
  <si>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</si>
  <si>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</si>
  <si>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</si>
  <si>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</si>
  <si>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</si>
  <si>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</si>
  <si>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</si>
  <si>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</si>
  <si>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</si>
  <si>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</si>
  <si>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</si>
  <si>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</si>
  <si>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</si>
  <si>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</si>
  <si>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</si>
  <si>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</si>
  <si>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</si>
  <si>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</si>
  <si>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</si>
  <si>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</si>
  <si>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</si>
  <si>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</si>
  <si>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</si>
  <si>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</si>
  <si>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</si>
  <si>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</si>
  <si>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</si>
  <si>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</si>
  <si>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</si>
  <si>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</si>
  <si>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</si>
  <si>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</si>
  <si>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</si>
  <si>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</si>
  <si>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</si>
  <si>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</si>
  <si>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</si>
  <si>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</si>
  <si>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</si>
  <si>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</si>
  <si>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</si>
  <si>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</si>
  <si>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</si>
  <si>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</si>
  <si>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</si>
  <si>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</si>
  <si>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</si>
  <si>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</si>
  <si>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</si>
  <si>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</si>
  <si>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</si>
  <si>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</si>
  <si>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</si>
  <si>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</si>
  <si>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</si>
  <si>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</si>
  <si>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</si>
  <si>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</si>
  <si>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</si>
  <si>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</si>
  <si>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</si>
  <si>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</si>
  <si>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</si>
  <si>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</si>
  <si>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</si>
  <si>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</si>
  <si>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</si>
  <si>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</si>
  <si>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</si>
  <si>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</si>
  <si>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</si>
  <si>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</si>
  <si>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</si>
  <si>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</si>
  <si>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</si>
  <si>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</si>
  <si>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</si>
  <si>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</si>
  <si>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</si>
  <si>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</si>
  <si>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</si>
  <si>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</si>
  <si>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</si>
  <si>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</si>
  <si>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</si>
  <si>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</si>
  <si>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</si>
  <si>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</si>
  <si>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</si>
  <si>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</si>
  <si>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</si>
  <si>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</si>
  <si>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</si>
  <si>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</si>
  <si>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</si>
  <si>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</si>
  <si>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</si>
  <si>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</si>
  <si>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</si>
  <si>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</si>
  <si>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</si>
  <si>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</si>
  <si>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</si>
  <si>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</si>
  <si>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</si>
  <si>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</si>
  <si>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</si>
  <si>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</si>
  <si>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</si>
  <si>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</si>
  <si>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</si>
  <si>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</si>
  <si>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</si>
  <si>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</si>
  <si>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</si>
  <si>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</si>
  <si>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</si>
  <si>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</si>
  <si>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</si>
  <si>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</si>
  <si>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</si>
  <si>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</si>
  <si>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</si>
  <si>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</si>
  <si>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</si>
  <si>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</si>
  <si>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</si>
  <si>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</si>
  <si>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</si>
  <si>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</si>
  <si>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</si>
  <si>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</si>
  <si>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</si>
  <si>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</si>
  <si>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</si>
  <si>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</si>
  <si>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</si>
  <si>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</si>
  <si>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</si>
  <si>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</si>
  <si>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</si>
  <si>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</si>
  <si>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</si>
  <si>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</si>
  <si>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</si>
  <si>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</si>
  <si>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</si>
  <si>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</si>
  <si>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</si>
  <si>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</si>
  <si>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</si>
  <si>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</si>
  <si>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</si>
  <si>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</si>
  <si>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</si>
  <si>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</si>
  <si>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</si>
  <si>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</si>
  <si>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</si>
  <si>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</si>
  <si>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</si>
  <si>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</si>
  <si>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</si>
  <si>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</si>
  <si>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</si>
  <si>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</si>
  <si>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</si>
  <si>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</si>
  <si>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</si>
  <si>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</si>
  <si>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</si>
  <si>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</si>
  <si>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</si>
  <si>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</si>
  <si>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</si>
  <si>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</si>
  <si>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</si>
  <si>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</si>
  <si>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</si>
  <si>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</si>
  <si>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</si>
  <si>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</si>
  <si>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</si>
  <si>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</si>
  <si>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</si>
  <si>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</si>
  <si>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</si>
  <si>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</si>
  <si>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</si>
  <si>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</si>
  <si>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</si>
  <si>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</si>
  <si>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</si>
  <si>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</si>
  <si>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</si>
  <si>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</si>
  <si>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</si>
  <si>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</si>
  <si>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</si>
  <si>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</si>
  <si>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</si>
  <si>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</si>
  <si>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</si>
  <si>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</si>
  <si>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</si>
  <si>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</si>
  <si>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</si>
  <si>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</si>
  <si>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</si>
  <si>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</si>
  <si>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</si>
  <si>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</si>
  <si>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</si>
  <si>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</si>
  <si>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</si>
  <si>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</si>
  <si>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</si>
  <si>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</si>
  <si>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</si>
  <si>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</si>
  <si>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</si>
  <si>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</si>
  <si>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</si>
  <si>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</si>
  <si>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</si>
  <si>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</si>
  <si>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</si>
  <si>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</si>
  <si>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</si>
  <si>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</si>
  <si>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</si>
  <si>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</si>
  <si>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</si>
  <si>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</si>
  <si>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</si>
  <si>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</si>
  <si>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</si>
  <si>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</si>
  <si>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</si>
  <si>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</si>
  <si>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</si>
  <si>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</si>
  <si>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</si>
  <si>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</si>
  <si>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</si>
  <si>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</si>
  <si>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</si>
  <si>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</si>
  <si>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</si>
  <si>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</si>
  <si>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</si>
  <si>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</si>
  <si>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</si>
  <si>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</si>
  <si>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</si>
  <si>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</si>
  <si>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</si>
  <si>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</si>
  <si>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</si>
  <si>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</si>
  <si>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</si>
  <si>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</si>
  <si>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</si>
  <si>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</si>
  <si>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</si>
  <si>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</si>
  <si>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</si>
  <si>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</si>
  <si>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</si>
  <si>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</si>
  <si>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</si>
  <si>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</si>
  <si>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</si>
  <si>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</si>
  <si>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</si>
  <si>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</si>
  <si>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</si>
  <si>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</si>
  <si>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</si>
  <si>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</si>
  <si>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</si>
  <si>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</si>
  <si>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</si>
  <si>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</si>
  <si>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</si>
  <si>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</si>
  <si>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</si>
  <si>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</si>
  <si>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</si>
  <si>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</si>
  <si>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</si>
  <si>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</si>
  <si>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</si>
  <si>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</si>
  <si>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</si>
  <si>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</si>
  <si>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</si>
  <si>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</si>
  <si>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</si>
  <si>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</si>
  <si>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</si>
  <si>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</si>
  <si>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</si>
  <si>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</si>
  <si>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</si>
  <si>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</si>
  <si>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</si>
  <si>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</si>
  <si>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</si>
  <si>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</si>
  <si>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</si>
  <si>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</si>
  <si>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</si>
  <si>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</si>
  <si>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</si>
  <si>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</si>
  <si>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</si>
  <si>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</si>
  <si>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</si>
  <si>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</si>
  <si>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</si>
  <si>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</si>
  <si>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</si>
  <si>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</si>
  <si>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</si>
  <si>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</si>
  <si>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</si>
  <si>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</si>
  <si>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</si>
  <si>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</si>
  <si>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</si>
  <si>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</si>
  <si>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</si>
  <si>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</si>
  <si>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</si>
  <si>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</si>
  <si>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</si>
  <si>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</si>
  <si>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</si>
  <si>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</si>
  <si>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</si>
  <si>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</si>
  <si>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</si>
  <si>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</si>
  <si>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</si>
  <si>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</si>
  <si>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</si>
  <si>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</si>
  <si>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</si>
  <si>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</si>
  <si>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</si>
  <si>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</si>
  <si>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</si>
  <si>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</si>
  <si>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</si>
  <si>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</si>
  <si>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</si>
  <si>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</si>
  <si>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</si>
  <si>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</si>
  <si>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</si>
  <si>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</si>
  <si>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</si>
  <si>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</si>
  <si>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</si>
  <si>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</si>
  <si>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</si>
  <si>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</si>
  <si>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</si>
  <si>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</si>
  <si>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</si>
  <si>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</si>
  <si>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</si>
  <si>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</si>
  <si>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</si>
  <si>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</si>
  <si>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</si>
  <si>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</si>
  <si>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</si>
  <si>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</si>
  <si>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</si>
  <si>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</si>
  <si>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</si>
  <si>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</si>
  <si>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</si>
  <si>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</si>
  <si>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</si>
  <si>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</si>
  <si>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</si>
  <si>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</si>
  <si>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</si>
  <si>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</si>
  <si>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</si>
  <si>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</si>
  <si>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</si>
  <si>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</si>
  <si>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</si>
  <si>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</si>
  <si>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</si>
  <si>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</si>
  <si>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</si>
  <si>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</si>
  <si>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</si>
  <si>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</si>
  <si>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</si>
  <si>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</si>
  <si>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</si>
  <si>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</si>
  <si>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</si>
  <si>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</si>
  <si>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</si>
  <si>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</si>
  <si>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</si>
  <si>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</si>
  <si>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</si>
  <si>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</si>
  <si>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</si>
  <si>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</si>
  <si>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</si>
  <si>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</si>
  <si>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</si>
  <si>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</si>
  <si>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</si>
  <si>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</si>
  <si>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</si>
  <si>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</si>
  <si>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</si>
  <si>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</si>
  <si>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</si>
  <si>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</si>
  <si>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</si>
  <si>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</si>
  <si>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</si>
  <si>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</si>
  <si>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</si>
  <si>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</si>
  <si>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</si>
  <si>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</si>
  <si>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</si>
  <si>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</si>
  <si>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</si>
  <si>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</si>
  <si>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</si>
  <si>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</si>
  <si>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</si>
  <si>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</si>
  <si>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</si>
  <si>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</si>
  <si>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</si>
  <si>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</si>
  <si>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</si>
  <si>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</si>
  <si>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</si>
  <si>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</si>
  <si>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</si>
  <si>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</si>
  <si>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</si>
  <si>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</si>
  <si>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</si>
  <si>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</si>
  <si>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</si>
  <si>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</si>
  <si>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</si>
  <si>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</si>
  <si>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</si>
  <si>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</si>
  <si>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</si>
  <si>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</si>
  <si>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</si>
  <si>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</si>
  <si>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</si>
  <si>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</si>
  <si>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</si>
  <si>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</si>
  <si>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</si>
  <si>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</si>
  <si>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</si>
  <si>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</si>
  <si>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</si>
  <si>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</si>
  <si>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</si>
  <si>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</si>
  <si>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</si>
  <si>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</si>
  <si>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</si>
  <si>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</si>
  <si>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</si>
  <si>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</si>
  <si>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</si>
  <si>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</si>
  <si>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</si>
  <si>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</si>
  <si>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</si>
  <si>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</si>
  <si>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</si>
  <si>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</si>
  <si>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</si>
  <si>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</si>
  <si>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</si>
  <si>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</si>
  <si>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</si>
  <si>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</si>
  <si>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</si>
  <si>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</si>
  <si>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</si>
  <si>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</si>
  <si>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</si>
  <si>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</si>
  <si>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</si>
  <si>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</si>
  <si>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</si>
  <si>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</si>
  <si>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</si>
  <si>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</si>
  <si>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</si>
  <si>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</si>
  <si>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</si>
  <si>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</si>
  <si>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</si>
  <si>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</si>
  <si>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</si>
  <si>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</si>
  <si>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</si>
  <si>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</si>
  <si>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</si>
  <si>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</si>
  <si>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</si>
  <si>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</si>
  <si>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</si>
  <si>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</si>
  <si>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</si>
  <si>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</si>
  <si>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</si>
  <si>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</si>
  <si>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</si>
  <si>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</si>
  <si>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</si>
  <si>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</si>
  <si>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</si>
  <si>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</si>
  <si>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</si>
  <si>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</si>
  <si>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</si>
  <si>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</si>
  <si>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</si>
  <si>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</si>
  <si>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</si>
  <si>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</si>
  <si>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</si>
  <si>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</si>
  <si>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</si>
  <si>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</si>
  <si>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</si>
  <si>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</si>
  <si>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</si>
  <si>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</si>
  <si>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</si>
  <si>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</si>
  <si>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</si>
  <si>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</si>
  <si>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</si>
  <si>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</si>
  <si>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</si>
  <si>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</si>
  <si>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</si>
  <si>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</si>
  <si>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</si>
  <si>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</si>
  <si>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</si>
  <si>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</si>
  <si>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</si>
  <si>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</si>
  <si>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</si>
  <si>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</si>
  <si>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</si>
  <si>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</si>
  <si>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</si>
  <si>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</si>
  <si>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</si>
  <si>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</si>
  <si>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</si>
  <si>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</si>
  <si>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</si>
  <si>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</si>
  <si>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</si>
  <si>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</si>
  <si>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</si>
  <si>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</si>
  <si>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</si>
  <si>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</si>
  <si>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</si>
  <si>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</si>
  <si>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</si>
  <si>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</si>
  <si>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</si>
  <si>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</si>
  <si>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</si>
  <si>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</si>
  <si>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</si>
  <si>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</si>
  <si>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</si>
  <si>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</si>
  <si>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</si>
  <si>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</si>
  <si>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</si>
  <si>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</si>
  <si>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</si>
  <si>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</si>
  <si>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</si>
  <si>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</si>
  <si>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</si>
  <si>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</si>
  <si>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</si>
  <si>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</si>
  <si>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</si>
  <si>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</si>
  <si>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</si>
  <si>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</si>
  <si>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</si>
  <si>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</si>
  <si>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</si>
  <si>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</si>
  <si>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</si>
  <si>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</si>
  <si>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</si>
  <si>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</si>
  <si>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</si>
  <si>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</si>
  <si>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</si>
  <si>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</si>
  <si>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</si>
  <si>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</si>
  <si>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</si>
  <si>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</si>
  <si>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</si>
  <si>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</si>
  <si>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</si>
  <si>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</si>
  <si>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</si>
  <si>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</si>
  <si>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</si>
  <si>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</si>
  <si>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</si>
  <si>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</si>
  <si>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</si>
  <si>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</si>
  <si>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</si>
  <si>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</si>
  <si>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</si>
  <si>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</si>
  <si>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</si>
  <si>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</si>
  <si>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</si>
  <si>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</si>
  <si>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</si>
  <si>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</si>
  <si>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</si>
  <si>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</si>
  <si>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</si>
  <si>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</si>
  <si>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</si>
  <si>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</si>
  <si>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</si>
  <si>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</si>
  <si>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</si>
  <si>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</si>
  <si>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</si>
  <si>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</si>
  <si>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</si>
  <si>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</si>
  <si>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</si>
  <si>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</si>
  <si>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</si>
  <si>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</si>
  <si>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</si>
  <si>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</si>
  <si>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</si>
  <si>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</si>
  <si>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</si>
  <si>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</si>
  <si>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</si>
  <si>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</si>
  <si>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</si>
  <si>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</si>
  <si>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</si>
  <si>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</si>
  <si>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</si>
  <si>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</si>
  <si>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</si>
  <si>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</si>
  <si>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</si>
  <si>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</si>
  <si>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</si>
  <si>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</si>
  <si>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</si>
  <si>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</si>
  <si>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</si>
  <si>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</si>
  <si>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</si>
  <si>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</si>
  <si>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</si>
  <si>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</si>
  <si>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</si>
  <si>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</si>
  <si>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</si>
  <si>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</si>
  <si>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</si>
  <si>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</si>
  <si>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</si>
  <si>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</si>
  <si>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</si>
  <si>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</si>
  <si>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</si>
  <si>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</si>
  <si>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</si>
  <si>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</si>
  <si>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</si>
  <si>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</si>
  <si>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</si>
  <si>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</si>
  <si>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</si>
  <si>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</si>
  <si>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</si>
  <si>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</si>
  <si>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</si>
  <si>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</si>
  <si>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</si>
  <si>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</si>
  <si>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</si>
  <si>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</si>
  <si>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</si>
  <si>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</si>
  <si>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</si>
  <si>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</si>
  <si>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</si>
  <si>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</si>
  <si>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</si>
  <si>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</si>
  <si>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</si>
  <si>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</si>
  <si>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</si>
  <si>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</si>
  <si>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</si>
  <si>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</si>
  <si>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</si>
  <si>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</si>
  <si>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</si>
  <si>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</si>
  <si>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</si>
  <si>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</si>
  <si>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</si>
  <si>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</si>
  <si>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</si>
  <si>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</si>
  <si>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</si>
  <si>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</si>
  <si>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</si>
  <si>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</si>
  <si>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</si>
  <si>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</si>
  <si>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</si>
  <si>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</si>
  <si>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</si>
  <si>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</si>
  <si>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</si>
  <si>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</si>
  <si>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</si>
  <si>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</si>
  <si>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</si>
  <si>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</si>
  <si>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</si>
  <si>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</si>
  <si>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</si>
  <si>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</si>
  <si>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</si>
  <si>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</si>
  <si>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</si>
  <si>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</si>
  <si>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</si>
  <si>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</si>
  <si>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</si>
  <si>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</si>
  <si>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</si>
  <si>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</si>
  <si>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</si>
  <si>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</si>
  <si>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</si>
  <si>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</si>
  <si>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</si>
  <si>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</si>
  <si>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</si>
  <si>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</si>
  <si>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</si>
  <si>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</si>
  <si>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</si>
  <si>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</si>
  <si>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</si>
  <si>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</si>
  <si>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</si>
  <si>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</si>
  <si>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</si>
  <si>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</si>
  <si>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</si>
  <si>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</si>
  <si>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</si>
  <si>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</si>
  <si>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</si>
  <si>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</si>
  <si>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</si>
  <si>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</si>
  <si>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</si>
  <si>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</si>
  <si>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</si>
  <si>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</si>
  <si>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</si>
  <si>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</si>
  <si>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</si>
  <si>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</si>
  <si>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</si>
  <si>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</si>
  <si>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</si>
  <si>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</si>
  <si>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</si>
  <si>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</si>
  <si>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</si>
  <si>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</si>
  <si>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</si>
  <si>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</si>
  <si>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</si>
  <si>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</si>
  <si>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</si>
  <si>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</si>
  <si>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</si>
  <si>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</si>
  <si>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</si>
  <si>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</si>
  <si>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</si>
  <si>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</si>
  <si>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</si>
  <si>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</si>
  <si>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</si>
  <si>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</si>
  <si>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</si>
  <si>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</si>
  <si>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</si>
  <si>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</si>
  <si>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</si>
  <si>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</si>
  <si>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</si>
  <si>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</si>
  <si>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</si>
  <si>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</si>
  <si>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</si>
  <si>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</si>
  <si>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</si>
  <si>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</si>
  <si>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</si>
  <si>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</si>
  <si>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</si>
  <si>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</si>
  <si>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</si>
  <si>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</si>
  <si>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</si>
  <si>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</si>
  <si>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</si>
  <si>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</si>
  <si>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</si>
  <si>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</si>
  <si>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</si>
  <si>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</si>
  <si>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</si>
  <si>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</si>
  <si>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</si>
  <si>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</si>
  <si>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</si>
  <si>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</si>
  <si>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</si>
  <si>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</si>
  <si>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</si>
  <si>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</si>
  <si>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</si>
  <si>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</si>
  <si>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</si>
  <si>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</si>
  <si>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</si>
  <si>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</si>
  <si>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</si>
  <si>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</si>
  <si>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</si>
  <si>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</si>
  <si>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</si>
  <si>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</si>
  <si>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</si>
  <si>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</si>
  <si>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</si>
  <si>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</si>
  <si>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</si>
  <si>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</si>
  <si>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</si>
  <si>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</si>
  <si>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</si>
  <si>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</si>
  <si>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</si>
  <si>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</si>
  <si>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</si>
  <si>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</si>
  <si>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</si>
  <si>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</si>
  <si>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</si>
  <si>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</si>
  <si>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</si>
  <si>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</si>
  <si>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</si>
  <si>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</si>
  <si>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</si>
  <si>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</si>
  <si>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</si>
  <si>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</si>
  <si>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</si>
  <si>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</si>
  <si>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</si>
  <si>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</si>
  <si>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</si>
  <si>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</si>
  <si>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</si>
  <si>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</si>
  <si>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</si>
  <si>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</si>
  <si>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</si>
  <si>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</si>
  <si>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</si>
  <si>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</si>
  <si>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</si>
  <si>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</si>
  <si>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</si>
  <si>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</si>
  <si>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</si>
  <si>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</si>
  <si>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</si>
  <si>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</si>
  <si>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</si>
  <si>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</si>
  <si>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</si>
  <si>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</si>
  <si>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</si>
  <si>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</si>
  <si>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</si>
  <si>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</si>
  <si>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</si>
  <si>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</si>
  <si>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</si>
  <si>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</si>
  <si>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</si>
  <si>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</si>
  <si>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</si>
  <si>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</si>
  <si>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</si>
  <si>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</si>
  <si>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</si>
  <si>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</si>
  <si>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</si>
  <si>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</si>
  <si>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</si>
  <si>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</si>
  <si>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</si>
  <si>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</si>
  <si>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</si>
  <si>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</si>
  <si>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</si>
  <si>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</si>
  <si>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</si>
  <si>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</si>
  <si>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</si>
  <si>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</si>
  <si>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</si>
  <si>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</si>
  <si>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</si>
  <si>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</si>
  <si>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</si>
  <si>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</si>
  <si>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</si>
  <si>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</si>
  <si>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</si>
  <si>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</si>
  <si>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</si>
  <si>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</si>
  <si>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</si>
  <si>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</si>
  <si>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</si>
  <si>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</si>
  <si>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</si>
  <si>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</si>
  <si>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</si>
  <si>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</si>
  <si>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</si>
  <si>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</si>
  <si>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</si>
  <si>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</si>
  <si>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</si>
  <si>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</si>
  <si>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</si>
  <si>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</si>
  <si>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</si>
  <si>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</si>
  <si>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</si>
  <si>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</si>
  <si>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</si>
  <si>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</si>
  <si>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</si>
  <si>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</si>
  <si>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</si>
  <si>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</si>
  <si>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</si>
  <si>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</si>
  <si>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</si>
  <si>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</si>
  <si>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</si>
  <si>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</si>
  <si>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</si>
  <si>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</si>
  <si>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</si>
  <si>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</si>
  <si>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</si>
  <si>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</si>
  <si>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</si>
  <si>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</si>
  <si>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</si>
  <si>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</si>
  <si>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</si>
  <si>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</si>
  <si>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</si>
  <si>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</si>
  <si>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</si>
  <si>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</si>
  <si>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</si>
  <si>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</si>
  <si>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</si>
  <si>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</si>
  <si>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</si>
  <si>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</si>
  <si>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</si>
  <si>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</si>
  <si>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</si>
  <si>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</si>
  <si>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</si>
  <si>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</si>
  <si>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</si>
  <si>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</si>
  <si>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</si>
  <si>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</si>
  <si>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</si>
  <si>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</si>
  <si>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</si>
  <si>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</si>
  <si>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</si>
  <si>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</si>
  <si>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</si>
  <si>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</si>
  <si>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</si>
  <si>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</si>
  <si>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</si>
  <si>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</si>
  <si>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</si>
  <si>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</si>
  <si>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</si>
  <si>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</si>
  <si>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</si>
  <si>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</si>
  <si>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</si>
  <si>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</si>
  <si>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</si>
  <si>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</si>
  <si>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</si>
  <si>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</si>
  <si>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</si>
  <si>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</si>
  <si>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</si>
  <si>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</si>
  <si>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</si>
  <si>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</si>
  <si>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</si>
  <si>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</si>
  <si>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</si>
  <si>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</si>
  <si>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</si>
  <si>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</si>
  <si>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</si>
  <si>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</si>
  <si>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</si>
  <si>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</si>
  <si>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</si>
  <si>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</si>
  <si>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</si>
  <si>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</si>
  <si>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</si>
  <si>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</si>
  <si>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</si>
  <si>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</si>
  <si>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</si>
  <si>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</si>
  <si>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</si>
  <si>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</si>
  <si>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</si>
  <si>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</si>
  <si>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</si>
  <si>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</si>
  <si>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</si>
  <si>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</si>
  <si>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</si>
  <si>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</si>
  <si>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</si>
  <si>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</si>
  <si>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</si>
  <si>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</si>
  <si>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</si>
  <si>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</si>
  <si>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</si>
  <si>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</si>
  <si>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</si>
  <si>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</si>
  <si>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</si>
  <si>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</si>
  <si>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</si>
  <si>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</si>
  <si>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</si>
  <si>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</si>
  <si>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</si>
  <si>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</si>
  <si>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</si>
  <si>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</si>
  <si>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</si>
  <si>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</si>
  <si>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</si>
  <si>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</si>
  <si>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</si>
  <si>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</si>
  <si>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</si>
  <si>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</si>
  <si>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</si>
  <si>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</si>
  <si>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</si>
  <si>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</si>
  <si>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</si>
  <si>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</si>
  <si>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</si>
  <si>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</si>
  <si>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</si>
  <si>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</si>
  <si>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</si>
  <si>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</si>
  <si>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</si>
  <si>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</si>
  <si>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</si>
  <si>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</si>
  <si>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</si>
  <si>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</si>
  <si>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</si>
  <si>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</si>
  <si>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</si>
  <si>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</si>
  <si>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</si>
  <si>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</si>
  <si>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</si>
  <si>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</si>
  <si>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</si>
  <si>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</si>
  <si>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</si>
  <si>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</si>
  <si>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</si>
  <si>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</si>
  <si>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</si>
  <si>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</si>
  <si>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</si>
  <si>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</si>
  <si>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</si>
  <si>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</si>
  <si>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</si>
  <si>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</si>
  <si>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</si>
  <si>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</si>
  <si>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</si>
  <si>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</si>
  <si>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</si>
  <si>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</si>
  <si>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</si>
  <si>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</si>
  <si>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</si>
  <si>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</si>
  <si>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</si>
  <si>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</si>
  <si>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</si>
  <si>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</si>
  <si>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</si>
  <si>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</si>
  <si>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</si>
  <si>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</si>
  <si>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</si>
  <si>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</si>
  <si>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</si>
  <si>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</si>
  <si>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</si>
  <si>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</si>
  <si>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</si>
  <si>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</si>
  <si>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</si>
  <si>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</si>
  <si>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</si>
  <si>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</si>
  <si>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</si>
  <si>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</si>
  <si>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</si>
  <si>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</si>
  <si>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</si>
  <si>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</si>
  <si>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</si>
  <si>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</si>
  <si>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</si>
  <si>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</si>
  <si>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</si>
  <si>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</si>
  <si>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</si>
  <si>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</si>
  <si>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</si>
  <si>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</si>
  <si>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</si>
  <si>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</si>
  <si>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</si>
  <si>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</si>
  <si>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</si>
  <si>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</si>
  <si>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</si>
  <si>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</si>
  <si>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</si>
  <si>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</si>
  <si>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</si>
  <si>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</si>
  <si>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</si>
  <si>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</si>
  <si>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</si>
  <si>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</si>
  <si>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</si>
  <si>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</si>
  <si>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</si>
  <si>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</si>
  <si>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</si>
  <si>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</si>
  <si>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</si>
  <si>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</si>
  <si>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</si>
  <si>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</si>
  <si>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</si>
  <si>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</si>
  <si>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</si>
  <si>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</si>
  <si>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</si>
  <si>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</si>
  <si>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</si>
  <si>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</si>
  <si>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</si>
  <si>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</si>
  <si>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</si>
  <si>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</si>
  <si>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</si>
  <si>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</si>
  <si>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</si>
  <si>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</si>
  <si>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</si>
  <si>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</si>
  <si>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</si>
  <si>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</si>
  <si>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</si>
  <si>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</si>
  <si>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</si>
  <si>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</si>
  <si>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</si>
  <si>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</si>
  <si>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</si>
  <si>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</si>
  <si>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</si>
  <si>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</si>
  <si>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</si>
  <si>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</si>
  <si>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</si>
  <si>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</si>
  <si>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</si>
  <si>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</si>
  <si>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</si>
  <si>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</si>
  <si>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</si>
  <si>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</si>
  <si>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</si>
  <si>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</si>
  <si>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</si>
  <si>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</si>
  <si>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</si>
  <si>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</si>
  <si>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</si>
  <si>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</si>
  <si>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</si>
  <si>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</si>
  <si>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</si>
  <si>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</si>
  <si>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</si>
  <si>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</si>
  <si>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</si>
  <si>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</si>
  <si>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</si>
  <si>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</si>
  <si>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</si>
  <si>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</si>
  <si>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</si>
  <si>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</si>
  <si>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</si>
  <si>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</si>
  <si>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</si>
  <si>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</si>
  <si>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</si>
  <si>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</si>
  <si>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</si>
  <si>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</si>
  <si>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</si>
  <si>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</si>
  <si>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</si>
  <si>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</si>
  <si>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</si>
  <si>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</si>
  <si>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</si>
  <si>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</si>
  <si>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</si>
  <si>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</si>
  <si>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</si>
  <si>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</si>
  <si>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</si>
  <si>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</si>
  <si>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</si>
  <si>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</si>
  <si>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</si>
  <si>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</si>
  <si>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</si>
  <si>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</si>
  <si>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</si>
  <si>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</si>
  <si>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</si>
  <si>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</si>
  <si>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</si>
  <si>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</si>
  <si>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</si>
  <si>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</si>
  <si>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</si>
  <si>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</si>
  <si>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</si>
  <si>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</si>
  <si>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</si>
  <si>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</si>
  <si>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</si>
  <si>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</si>
  <si>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</si>
  <si>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</si>
  <si>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</si>
  <si>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</si>
  <si>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</si>
  <si>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</si>
  <si>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</si>
  <si>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</si>
  <si>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</si>
  <si>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</si>
  <si>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</si>
  <si>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</si>
  <si>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</si>
  <si>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</si>
  <si>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</si>
  <si>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</si>
  <si>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</si>
  <si>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</si>
  <si>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</si>
  <si>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</si>
  <si>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</si>
  <si>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</si>
  <si>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</si>
  <si>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</si>
  <si>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</si>
  <si>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</si>
  <si>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</si>
  <si>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</si>
  <si>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</si>
  <si>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</si>
  <si>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</si>
  <si>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</si>
  <si>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</si>
  <si>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</si>
  <si>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</si>
  <si>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</si>
  <si>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</si>
  <si>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</si>
  <si>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</si>
  <si>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</si>
  <si>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</si>
  <si>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</si>
  <si>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</si>
  <si>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</si>
  <si>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</si>
  <si>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</si>
  <si>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</si>
  <si>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</si>
  <si>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</si>
  <si>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</si>
  <si>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</si>
  <si>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</si>
  <si>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</si>
  <si>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</si>
  <si>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</si>
  <si>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</si>
  <si>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</si>
  <si>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</si>
  <si>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</si>
  <si>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</si>
  <si>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</si>
  <si>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</si>
  <si>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</si>
  <si>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</si>
  <si>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</si>
  <si>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</si>
  <si>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</si>
  <si>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</si>
  <si>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</si>
  <si>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</si>
  <si>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</si>
  <si>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</si>
  <si>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</si>
  <si>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</si>
  <si>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</si>
  <si>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</si>
  <si>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</si>
  <si>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</si>
  <si>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</si>
  <si>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</si>
  <si>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</si>
  <si>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</si>
  <si>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</si>
  <si>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</si>
  <si>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</si>
  <si>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</si>
  <si>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</si>
  <si>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</si>
  <si>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</si>
  <si>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</si>
  <si>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</si>
  <si>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</si>
  <si>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</si>
  <si>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</si>
  <si>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</si>
  <si>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</si>
  <si>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</si>
  <si>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</si>
  <si>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</si>
  <si>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</si>
  <si>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</si>
  <si>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</si>
  <si>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</si>
  <si>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</si>
  <si>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</si>
  <si>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</si>
  <si>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</si>
  <si>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</si>
  <si>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</si>
  <si>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</si>
  <si>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</si>
  <si>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</si>
  <si>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</si>
  <si>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</si>
  <si>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</si>
  <si>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</si>
  <si>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</si>
  <si>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</si>
  <si>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</si>
  <si>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</si>
  <si>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</si>
  <si>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</si>
  <si>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</si>
  <si>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</si>
  <si>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</si>
  <si>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</si>
  <si>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</si>
  <si>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</si>
  <si>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</si>
  <si>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</si>
  <si>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</si>
  <si>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</si>
  <si>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</si>
  <si>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</si>
  <si>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</si>
  <si>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</si>
  <si>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</si>
  <si>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</si>
  <si>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</si>
  <si>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</si>
  <si>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</si>
  <si>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</si>
  <si>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</si>
  <si>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</si>
  <si>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</si>
  <si>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</si>
  <si>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</si>
  <si>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</si>
  <si>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</si>
  <si>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</si>
  <si>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</si>
  <si>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</si>
  <si>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</si>
  <si>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</si>
  <si>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</si>
  <si>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</si>
  <si>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</si>
  <si>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</si>
  <si>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</si>
  <si>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</si>
  <si>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</si>
  <si>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</si>
  <si>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</si>
  <si>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</si>
  <si>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</si>
  <si>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</si>
  <si>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</si>
  <si>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</si>
  <si>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</si>
  <si>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</si>
  <si>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</si>
  <si>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</si>
  <si>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</si>
  <si>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</si>
  <si>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</si>
  <si>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</si>
  <si>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</si>
  <si>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</si>
  <si>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</si>
  <si>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</si>
  <si>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</si>
  <si>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</si>
  <si>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</si>
  <si>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</si>
  <si>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</si>
  <si>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</si>
  <si>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</si>
  <si>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</si>
  <si>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</si>
  <si>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</si>
  <si>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</si>
  <si>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</si>
  <si>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</si>
  <si>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</si>
  <si>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</si>
  <si>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</si>
  <si>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</si>
  <si>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</si>
  <si>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</si>
  <si>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</si>
  <si>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</si>
  <si>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</si>
  <si>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</si>
  <si>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</si>
  <si>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</si>
  <si>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</si>
  <si>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</si>
  <si>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</si>
  <si>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</si>
  <si>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</si>
  <si>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</si>
  <si>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</si>
  <si>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</si>
  <si>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</si>
  <si>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</si>
  <si>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</si>
  <si>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</si>
  <si>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</si>
  <si>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</si>
  <si>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</si>
  <si>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</si>
  <si>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</si>
  <si>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</si>
  <si>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</si>
  <si>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</si>
  <si>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</si>
  <si>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</si>
  <si>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</si>
  <si>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</si>
  <si>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</si>
  <si>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</si>
  <si>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</si>
  <si>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</si>
  <si>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</si>
  <si>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</si>
  <si>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</si>
  <si>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</si>
  <si>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</si>
  <si>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</si>
  <si>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</si>
  <si>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</si>
  <si>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</si>
  <si>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</si>
  <si>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</si>
  <si>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</si>
  <si>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</si>
  <si>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</si>
  <si>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</si>
  <si>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</si>
  <si>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</si>
  <si>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</si>
  <si>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</si>
  <si>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</si>
  <si>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</si>
  <si>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</si>
  <si>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</si>
  <si>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</si>
  <si>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</si>
  <si>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</si>
  <si>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</si>
  <si>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</si>
  <si>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</si>
  <si>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</si>
  <si>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</si>
  <si>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</si>
  <si>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</si>
  <si>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</si>
  <si>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</si>
  <si>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</si>
  <si>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</si>
  <si>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</si>
  <si>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</si>
  <si>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</si>
  <si>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</si>
  <si>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</si>
  <si>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</si>
  <si>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</si>
  <si>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</si>
  <si>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</si>
  <si>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</si>
  <si>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</si>
  <si>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</si>
  <si>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</si>
  <si>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</si>
  <si>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</si>
  <si>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</si>
  <si>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</si>
  <si>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</si>
  <si>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</si>
  <si>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</si>
  <si>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</si>
  <si>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</si>
  <si>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</si>
  <si>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</si>
  <si>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</si>
  <si>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</si>
  <si>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</si>
  <si>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</si>
  <si>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</si>
  <si>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</si>
  <si>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</si>
  <si>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</si>
  <si>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</si>
  <si>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</si>
  <si>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</si>
  <si>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</si>
  <si>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</si>
  <si>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</si>
  <si>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</si>
  <si>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</si>
  <si>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</si>
  <si>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</si>
  <si>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</si>
  <si>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</si>
  <si>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</si>
  <si>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</si>
  <si>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</si>
  <si>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</si>
  <si>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</si>
  <si>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</si>
  <si>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</si>
  <si>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</si>
  <si>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</si>
  <si>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</si>
  <si>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</si>
  <si>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</si>
  <si>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</si>
  <si>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</si>
  <si>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</si>
  <si>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</si>
  <si>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</si>
  <si>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</si>
  <si>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</si>
  <si>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</si>
  <si>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</si>
  <si>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</si>
  <si>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</si>
  <si>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</si>
  <si>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</si>
  <si>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</si>
  <si>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</si>
  <si>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</si>
  <si>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</si>
  <si>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</si>
  <si>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</si>
  <si>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</si>
  <si>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</si>
  <si>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</si>
  <si>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</si>
  <si>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</si>
  <si>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</si>
  <si>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</si>
  <si>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</si>
  <si>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</si>
  <si>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</si>
  <si>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</si>
  <si>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</si>
  <si>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</si>
  <si>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</si>
  <si>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</si>
  <si>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</si>
  <si>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</si>
  <si>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</si>
  <si>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</si>
  <si>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</si>
  <si>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</si>
  <si>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</si>
  <si>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</si>
  <si>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</si>
  <si>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</si>
  <si>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</si>
  <si>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</si>
  <si>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</si>
  <si>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</si>
  <si>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</si>
  <si>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</si>
  <si>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</si>
  <si>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</si>
  <si>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</si>
  <si>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</si>
  <si>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</si>
  <si>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</si>
  <si>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</si>
  <si>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</si>
  <si>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</si>
  <si>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</si>
  <si>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</si>
  <si>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</si>
  <si>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</si>
  <si>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</si>
  <si>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</si>
  <si>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</si>
  <si>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</si>
  <si>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</si>
  <si>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</si>
  <si>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</si>
  <si>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</si>
  <si>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</si>
  <si>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</si>
  <si>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</si>
  <si>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</si>
  <si>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</si>
  <si>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</si>
  <si>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</si>
  <si>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</si>
  <si>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</si>
  <si>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</si>
  <si>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</si>
  <si>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</si>
  <si>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</si>
  <si>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</si>
  <si>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</si>
  <si>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</si>
  <si>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</si>
  <si>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</si>
  <si>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</si>
  <si>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</si>
  <si>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</si>
  <si>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</si>
  <si>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</si>
  <si>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</si>
  <si>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</si>
  <si>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</si>
  <si>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</si>
  <si>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</si>
  <si>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</si>
  <si>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</si>
  <si>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</si>
  <si>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</si>
  <si>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</si>
  <si>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</si>
  <si>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</si>
  <si>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</si>
  <si>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</si>
  <si>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</si>
  <si>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</si>
  <si>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</si>
  <si>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</si>
  <si>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</si>
  <si>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</si>
  <si>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</si>
  <si>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</si>
  <si>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</si>
  <si>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</si>
  <si>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</si>
  <si>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</si>
  <si>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</si>
  <si>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</si>
  <si>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</si>
  <si>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</si>
  <si>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</si>
  <si>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</si>
  <si>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</si>
  <si>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</si>
  <si>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</si>
  <si>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</si>
  <si>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</si>
  <si>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</si>
  <si>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</si>
  <si>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</si>
  <si>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</si>
  <si>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</si>
  <si>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</si>
  <si>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</si>
  <si>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</si>
  <si>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</si>
  <si>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</si>
  <si>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</si>
  <si>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</si>
  <si>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</si>
  <si>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</si>
  <si>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</si>
  <si>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</si>
  <si>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</si>
  <si>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</si>
  <si>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</si>
  <si>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</si>
  <si>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</si>
  <si>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</si>
  <si>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</si>
  <si>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</si>
  <si>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</si>
  <si>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</si>
  <si>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</si>
  <si>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</si>
  <si>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</si>
  <si>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</si>
  <si>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</si>
  <si>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</si>
  <si>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</si>
  <si>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</si>
  <si>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</si>
  <si>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</si>
  <si>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</si>
  <si>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</si>
  <si>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</si>
  <si>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</si>
  <si>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</si>
  <si>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</si>
  <si>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</si>
  <si>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</si>
  <si>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</si>
  <si>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</si>
  <si>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</si>
  <si>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</si>
  <si>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</si>
  <si>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</si>
  <si>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</si>
  <si>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</si>
  <si>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</si>
  <si>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</si>
  <si>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</si>
  <si>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</si>
  <si>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</si>
  <si>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</si>
  <si>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</si>
  <si>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</si>
  <si>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</si>
  <si>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</si>
  <si>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</si>
  <si>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</si>
  <si>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</si>
  <si>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</si>
  <si>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</si>
  <si>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</si>
  <si>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</si>
  <si>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</si>
  <si>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</si>
  <si>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</si>
  <si>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</si>
  <si>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</si>
  <si>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</si>
  <si>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</si>
  <si>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</si>
  <si>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</si>
  <si>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</si>
  <si>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</si>
  <si>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</si>
  <si>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</si>
  <si>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</si>
  <si>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</si>
  <si>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</si>
  <si>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</si>
  <si>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</si>
  <si>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</si>
  <si>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</si>
  <si>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</si>
  <si>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</si>
  <si>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</si>
  <si>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</si>
  <si>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</si>
  <si>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</si>
  <si>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</si>
  <si>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</si>
  <si>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</si>
  <si>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</si>
  <si>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</si>
  <si>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</si>
  <si>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</si>
  <si>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</si>
  <si>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</si>
  <si>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</si>
  <si>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</si>
  <si>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</si>
  <si>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</si>
  <si>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</si>
  <si>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</si>
  <si>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</si>
  <si>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</si>
  <si>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</si>
  <si>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</si>
  <si>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</si>
  <si>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</si>
  <si>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</si>
  <si>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</si>
  <si>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</si>
  <si>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</si>
  <si>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</si>
  <si>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</si>
  <si>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</si>
  <si>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</si>
  <si>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</si>
  <si>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</si>
  <si>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</si>
  <si>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</si>
  <si>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</si>
  <si>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</si>
  <si>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</si>
  <si>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</si>
  <si>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</si>
  <si>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</si>
  <si>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</si>
  <si>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</si>
  <si>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</si>
  <si>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</si>
  <si>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</si>
  <si>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</si>
  <si>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</si>
  <si>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</si>
  <si>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</si>
  <si>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</si>
  <si>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</si>
  <si>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</si>
  <si>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</si>
  <si>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</si>
  <si>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</si>
  <si>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</si>
  <si>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</si>
  <si>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</si>
  <si>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</si>
  <si>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</si>
  <si>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</si>
  <si>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</si>
  <si>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</si>
  <si>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</si>
  <si>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</si>
  <si>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</si>
  <si>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</si>
  <si>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</si>
  <si>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</si>
  <si>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</si>
  <si>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</si>
  <si>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</si>
  <si>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</si>
  <si>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</si>
  <si>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</si>
  <si>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</si>
  <si>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</si>
  <si>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</si>
  <si>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</si>
  <si>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</si>
  <si>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</si>
  <si>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</si>
  <si>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</si>
  <si>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</si>
  <si>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</si>
  <si>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</si>
  <si>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</si>
  <si>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</si>
  <si>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</si>
  <si>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</si>
  <si>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</si>
  <si>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</si>
  <si>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</si>
  <si>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</si>
  <si>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</si>
  <si>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</si>
  <si>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</si>
  <si>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</si>
  <si>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</si>
  <si>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</si>
  <si>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</si>
  <si>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</si>
  <si>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</si>
  <si>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</si>
  <si>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</si>
  <si>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</si>
  <si>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</si>
  <si>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</si>
  <si>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</si>
  <si>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</si>
  <si>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</si>
  <si>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</si>
  <si>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</si>
  <si>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</si>
  <si>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</si>
  <si>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</si>
  <si>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</si>
  <si>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</si>
  <si>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</si>
  <si>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</si>
  <si>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</si>
  <si>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</si>
  <si>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</si>
  <si>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</si>
  <si>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</si>
  <si>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</si>
  <si>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</si>
  <si>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</si>
  <si>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</si>
  <si>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</si>
  <si>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</si>
  <si>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</si>
  <si>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</si>
  <si>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</si>
  <si>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</si>
  <si>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</si>
  <si>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</si>
  <si>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</si>
  <si>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</si>
  <si>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</si>
  <si>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</si>
  <si>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</si>
  <si>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</si>
  <si>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</si>
  <si>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</si>
  <si>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</si>
  <si>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</si>
  <si>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</si>
  <si>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</si>
  <si>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</si>
  <si>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</si>
  <si>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</si>
  <si>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</si>
  <si>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</si>
  <si>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</si>
  <si>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</si>
  <si>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</si>
  <si>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</si>
  <si>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</si>
  <si>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</si>
  <si>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</si>
  <si>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</si>
  <si>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</si>
  <si>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</si>
  <si>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</si>
  <si>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</si>
  <si>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</si>
  <si>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</si>
  <si>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</si>
  <si>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</si>
  <si>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</si>
  <si>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</si>
  <si>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</si>
  <si>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</si>
  <si>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</si>
  <si>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</si>
  <si>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</si>
  <si>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</si>
  <si>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</si>
  <si>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</si>
  <si>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</si>
  <si>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</si>
  <si>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</si>
  <si>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</si>
  <si>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</si>
  <si>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</si>
  <si>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</si>
  <si>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</si>
  <si>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</si>
  <si>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</si>
  <si>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</si>
  <si>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</si>
  <si>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</si>
  <si>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</si>
  <si>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</si>
  <si>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</si>
  <si>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</si>
  <si>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</si>
  <si>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</si>
  <si>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</si>
  <si>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</si>
  <si>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</si>
  <si>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</si>
  <si>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</si>
  <si>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</si>
  <si>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</si>
  <si>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</si>
  <si>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</si>
  <si>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</si>
  <si>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</si>
  <si>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</si>
  <si>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</si>
  <si>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</si>
  <si>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</si>
  <si>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</si>
  <si>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</si>
  <si>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</si>
  <si>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</si>
  <si>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</si>
  <si>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</si>
  <si>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</si>
  <si>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</si>
  <si>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</si>
  <si>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</si>
  <si>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</si>
  <si>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</si>
  <si>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</si>
  <si>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</si>
  <si>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</si>
  <si>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</si>
  <si>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</si>
  <si>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</si>
  <si>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</si>
  <si>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</si>
  <si>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</si>
  <si>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</si>
  <si>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</si>
  <si>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</si>
  <si>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</si>
  <si>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</si>
  <si>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</si>
  <si>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</si>
  <si>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</si>
  <si>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</si>
  <si>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</si>
  <si>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</si>
  <si>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</si>
  <si>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</si>
  <si>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</si>
  <si>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</si>
  <si>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</si>
  <si>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</si>
  <si>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</si>
  <si>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</si>
  <si>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</si>
  <si>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</si>
  <si>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</si>
  <si>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</si>
  <si>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</si>
  <si>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</si>
  <si>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</si>
  <si>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</si>
  <si>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</si>
  <si>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</si>
  <si>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</si>
  <si>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</si>
  <si>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</si>
  <si>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</si>
  <si>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</si>
  <si>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</si>
  <si>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</si>
  <si>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</si>
  <si>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</si>
  <si>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</si>
  <si>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</si>
  <si>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</si>
  <si>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</si>
  <si>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</si>
  <si>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</si>
  <si>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</si>
  <si>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</si>
  <si>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</si>
  <si>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</si>
  <si>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</si>
  <si>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</si>
  <si>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</si>
  <si>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</si>
  <si>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</si>
  <si>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</si>
  <si>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</si>
  <si>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</si>
  <si>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</si>
  <si>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</si>
  <si>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</si>
  <si>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</si>
  <si>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</si>
  <si>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</si>
  <si>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</si>
  <si>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</si>
  <si>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</si>
  <si>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</si>
  <si>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</si>
  <si>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</si>
  <si>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</si>
  <si>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</si>
  <si>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</si>
  <si>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</si>
  <si>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</si>
  <si>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</si>
  <si>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</si>
  <si>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</si>
  <si>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</si>
  <si>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</si>
  <si>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</si>
  <si>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</si>
  <si>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</si>
  <si>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</si>
  <si>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</si>
  <si>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</si>
  <si>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</si>
  <si>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</si>
  <si>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</si>
  <si>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</si>
  <si>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</si>
  <si>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</si>
  <si>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</si>
  <si>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</si>
  <si>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</si>
  <si>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</si>
  <si>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</si>
  <si>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</si>
  <si>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</si>
  <si>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</si>
  <si>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</si>
  <si>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</si>
  <si>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</si>
  <si>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</si>
  <si>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</si>
  <si>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</si>
  <si>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</si>
  <si>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</si>
  <si>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</si>
  <si>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</si>
  <si>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</si>
  <si>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</si>
  <si>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</si>
  <si>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</si>
  <si>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</si>
  <si>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</si>
  <si>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</si>
  <si>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</si>
  <si>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</si>
  <si>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</si>
  <si>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</si>
  <si>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</si>
  <si>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</si>
  <si>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</si>
  <si>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</si>
  <si>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</si>
  <si>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</si>
  <si>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</si>
  <si>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</si>
  <si>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</si>
  <si>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</si>
  <si>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</si>
  <si>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</si>
  <si>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</si>
  <si>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</si>
  <si>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</si>
  <si>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</si>
  <si>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</si>
  <si>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</si>
  <si>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</si>
  <si>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</si>
  <si>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</si>
  <si>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</si>
  <si>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</si>
  <si>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</si>
  <si>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</si>
  <si>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</si>
  <si>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</si>
  <si>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</si>
  <si>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</si>
  <si>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</si>
  <si>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</si>
  <si>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</si>
  <si>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</si>
  <si>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</si>
  <si>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</si>
  <si>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</si>
  <si>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</si>
  <si>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</si>
  <si>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</si>
  <si>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</si>
  <si>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</si>
  <si>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</si>
  <si>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</si>
  <si>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</si>
  <si>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</si>
  <si>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</si>
  <si>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</si>
  <si>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</si>
  <si>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</si>
  <si>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</si>
  <si>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</si>
  <si>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</si>
  <si>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</si>
  <si>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</si>
  <si>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</si>
  <si>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</si>
  <si>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</si>
  <si>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</si>
  <si>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</si>
  <si>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</si>
  <si>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</si>
  <si>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</si>
  <si>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</si>
  <si>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</si>
  <si>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</si>
  <si>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</si>
  <si>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</si>
  <si>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</si>
  <si>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</si>
  <si>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</si>
  <si>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</si>
  <si>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</si>
  <si>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</si>
  <si>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</si>
  <si>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</si>
  <si>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</si>
  <si>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</si>
  <si>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</si>
  <si>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</si>
  <si>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</si>
  <si>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</si>
  <si>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</si>
  <si>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</si>
  <si>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</si>
  <si>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</si>
  <si>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</si>
  <si>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</si>
  <si>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</si>
  <si>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</si>
  <si>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</si>
  <si>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</si>
  <si>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</si>
  <si>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</si>
  <si>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</si>
  <si>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</si>
  <si>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</si>
  <si>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</si>
  <si>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</si>
  <si>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</si>
  <si>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</si>
  <si>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</si>
  <si>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</si>
  <si>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</si>
  <si>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</si>
  <si>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</si>
  <si>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</si>
  <si>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</si>
  <si>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</si>
  <si>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</si>
  <si>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</si>
  <si>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</si>
  <si>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</si>
  <si>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</si>
  <si>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</si>
  <si>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</si>
  <si>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</si>
  <si>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</si>
  <si>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</si>
  <si>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</si>
  <si>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</si>
  <si>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</si>
  <si>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</si>
  <si>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</si>
  <si>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</si>
  <si>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</si>
  <si>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</si>
  <si>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</si>
  <si>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</si>
  <si>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</si>
  <si>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</si>
  <si>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</si>
  <si>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</si>
  <si>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</si>
  <si>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</si>
  <si>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</si>
  <si>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</si>
  <si>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</si>
  <si>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</si>
  <si>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</si>
  <si>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</si>
  <si>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</si>
  <si>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</si>
  <si>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</si>
  <si>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</si>
  <si>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</si>
  <si>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</si>
  <si>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</si>
  <si>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</si>
  <si>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</si>
  <si>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</si>
  <si>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</si>
  <si>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</si>
  <si>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</si>
  <si>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</si>
  <si>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</si>
  <si>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</si>
  <si>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</si>
  <si>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</si>
  <si>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</si>
  <si>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</si>
  <si>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</si>
  <si>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</si>
  <si>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</si>
  <si>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</si>
  <si>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</si>
  <si>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</si>
  <si>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</si>
  <si>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</si>
  <si>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</si>
  <si>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</si>
  <si>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</si>
  <si>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</si>
  <si>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</si>
  <si>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</si>
  <si>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</si>
  <si>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</si>
  <si>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</si>
  <si>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</si>
  <si>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</si>
  <si>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</si>
  <si>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</si>
  <si>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</si>
  <si>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</si>
  <si>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</si>
  <si>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</si>
  <si>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</si>
  <si>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</si>
  <si>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</si>
  <si>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</si>
  <si>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</si>
  <si>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</si>
  <si>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</si>
  <si>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</si>
  <si>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</si>
  <si>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</si>
  <si>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</si>
  <si>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</si>
  <si>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</si>
  <si>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</si>
  <si>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</si>
  <si>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</si>
  <si>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</si>
  <si>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</si>
  <si>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</si>
  <si>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</si>
  <si>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</si>
  <si>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</si>
  <si>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</si>
  <si>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</si>
  <si>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</si>
  <si>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</si>
  <si>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</si>
  <si>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</si>
  <si>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</si>
  <si>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</si>
  <si>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</si>
  <si>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</si>
  <si>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</si>
  <si>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</si>
  <si>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</si>
  <si>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</si>
  <si>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</si>
  <si>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</si>
  <si>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</si>
  <si>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</si>
  <si>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</si>
  <si>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</si>
  <si>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</si>
  <si>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</si>
  <si>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</si>
  <si>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</si>
  <si>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</si>
  <si>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</si>
  <si>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</si>
  <si>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</si>
  <si>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</si>
  <si>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</si>
  <si>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</si>
  <si>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</si>
  <si>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</si>
  <si>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</si>
  <si>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</si>
  <si>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</si>
  <si>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</si>
  <si>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</si>
  <si>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</si>
  <si>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</si>
  <si>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</si>
  <si>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</si>
  <si>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</si>
  <si>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</si>
  <si>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</si>
  <si>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</si>
  <si>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</si>
  <si>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</si>
  <si>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</si>
  <si>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</si>
  <si>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</si>
  <si>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</si>
  <si>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</si>
  <si>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</si>
  <si>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</si>
  <si>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</si>
  <si>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</si>
  <si>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</si>
  <si>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</si>
  <si>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</si>
  <si>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</si>
  <si>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</si>
  <si>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</si>
  <si>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</si>
  <si>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</si>
  <si>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</si>
  <si>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</si>
  <si>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</si>
  <si>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</si>
  <si>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</si>
  <si>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</si>
  <si>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</si>
  <si>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</si>
  <si>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</si>
  <si>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</si>
  <si>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</si>
  <si>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</si>
  <si>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</si>
  <si>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</si>
  <si>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</si>
  <si>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</si>
  <si>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</si>
  <si>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</si>
  <si>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</si>
  <si>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</si>
  <si>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</si>
  <si>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</si>
  <si>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</si>
  <si>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</si>
  <si>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</si>
  <si>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</si>
  <si>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</si>
  <si>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</si>
  <si>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</si>
  <si>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</si>
  <si>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</si>
  <si>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</si>
  <si>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</si>
  <si>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</si>
  <si>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</si>
  <si>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</si>
  <si>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</si>
  <si>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</si>
  <si>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</si>
  <si>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</si>
  <si>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</si>
  <si>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</si>
  <si>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</si>
  <si>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</si>
  <si>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</si>
  <si>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</si>
  <si>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</si>
  <si>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</si>
  <si>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</si>
  <si>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</si>
  <si>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</si>
  <si>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</si>
  <si>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</si>
  <si>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</si>
  <si>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</si>
  <si>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</si>
  <si>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</si>
  <si>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</si>
  <si>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</si>
  <si>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</si>
  <si>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</si>
  <si>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</si>
  <si>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</si>
  <si>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</si>
  <si>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</si>
  <si>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</si>
  <si>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</si>
  <si>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</si>
  <si>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</si>
  <si>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</si>
  <si>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</si>
  <si>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</si>
  <si>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</si>
  <si>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</si>
  <si>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</si>
  <si>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</si>
  <si>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</si>
  <si>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</si>
  <si>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</si>
  <si>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</si>
  <si>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</si>
  <si>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</si>
  <si>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</si>
  <si>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</si>
  <si>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</si>
  <si>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</si>
  <si>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</si>
  <si>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</si>
  <si>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</si>
  <si>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</si>
  <si>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</si>
  <si>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</si>
  <si>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</si>
  <si>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</si>
  <si>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</si>
  <si>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</si>
  <si>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</si>
  <si>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</si>
  <si>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</si>
  <si>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</si>
  <si>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</si>
  <si>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</si>
  <si>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</si>
  <si>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</si>
  <si>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</si>
  <si>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</si>
  <si>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</si>
  <si>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</si>
  <si>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</si>
  <si>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</si>
  <si>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</si>
  <si>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</si>
  <si>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</si>
  <si>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</si>
  <si>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</si>
  <si>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</si>
  <si>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</si>
  <si>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</si>
  <si>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</si>
  <si>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</si>
  <si>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</si>
  <si>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</si>
  <si>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</si>
  <si>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</si>
  <si>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</si>
  <si>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</si>
  <si>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</si>
  <si>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</si>
  <si>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</si>
  <si>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</si>
  <si>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</si>
  <si>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</si>
  <si>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</si>
  <si>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</si>
  <si>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</si>
  <si>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</si>
  <si>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</si>
  <si>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</si>
  <si>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</si>
  <si>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</si>
  <si>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</si>
  <si>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</si>
  <si>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</si>
  <si>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</si>
  <si>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</si>
  <si>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</si>
  <si>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</si>
  <si>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</si>
  <si>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</si>
  <si>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</si>
  <si>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</si>
  <si>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</si>
  <si>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</si>
  <si>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</si>
  <si>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</si>
  <si>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</si>
  <si>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</si>
  <si>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</si>
  <si>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</si>
  <si>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</si>
  <si>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</si>
  <si>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</si>
  <si>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</si>
  <si>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</si>
  <si>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</si>
  <si>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</si>
  <si>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</si>
  <si>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</si>
  <si>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</si>
  <si>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</si>
  <si>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</si>
  <si>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</si>
  <si>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</si>
  <si>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</si>
  <si>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</si>
  <si>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</si>
  <si>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</si>
  <si>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</si>
  <si>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</si>
  <si>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</si>
  <si>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</si>
  <si>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</si>
  <si>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</si>
  <si>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</si>
  <si>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</si>
  <si>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</si>
  <si>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</si>
  <si>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</si>
  <si>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</si>
  <si>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</si>
  <si>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</si>
  <si>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</si>
  <si>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</si>
  <si>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</si>
  <si>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</si>
  <si>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</si>
  <si>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</si>
  <si>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</si>
  <si>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</si>
  <si>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</si>
  <si>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</si>
  <si>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</si>
  <si>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</si>
  <si>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</si>
  <si>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</si>
  <si>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</si>
  <si>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</si>
  <si>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</si>
  <si>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</si>
  <si>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</si>
  <si>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</si>
  <si>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</si>
  <si>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</si>
  <si>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</si>
  <si>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</si>
  <si>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</si>
  <si>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</si>
  <si>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</si>
  <si>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</si>
  <si>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</si>
  <si>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</si>
  <si>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</si>
  <si>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</si>
  <si>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</si>
  <si>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</si>
  <si>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</si>
  <si>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</si>
  <si>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</si>
  <si>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</si>
  <si>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</si>
  <si>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</si>
  <si>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</si>
  <si>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</si>
  <si>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</si>
  <si>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</si>
  <si>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</si>
  <si>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</si>
  <si>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</si>
  <si>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</si>
  <si>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</si>
  <si>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</si>
  <si>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</si>
  <si>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</si>
  <si>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</si>
  <si>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</si>
  <si>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</si>
  <si>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</si>
  <si>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</si>
  <si>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</si>
  <si>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</si>
  <si>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</si>
  <si>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</si>
  <si>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</si>
  <si>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</si>
  <si>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</si>
  <si>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</si>
  <si>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</si>
  <si>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</si>
  <si>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</si>
  <si>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</si>
  <si>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</si>
  <si>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</si>
  <si>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</si>
  <si>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</si>
  <si>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</si>
  <si>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</si>
  <si>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</si>
  <si>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</si>
  <si>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</si>
  <si>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</si>
  <si>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</si>
  <si>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</si>
  <si>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</si>
  <si>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</si>
  <si>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</si>
  <si>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</si>
  <si>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</si>
  <si>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</si>
  <si>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</si>
  <si>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</si>
  <si>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</si>
  <si>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</si>
  <si>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</si>
  <si>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</si>
  <si>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</si>
  <si>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</si>
  <si>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</si>
  <si>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</si>
  <si>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</si>
  <si>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</si>
  <si>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</si>
  <si>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</si>
  <si>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</si>
  <si>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</si>
  <si>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</si>
  <si>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</si>
  <si>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</si>
  <si>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</si>
  <si>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</si>
  <si>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</si>
  <si>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</si>
  <si>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</si>
  <si>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</si>
  <si>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</si>
  <si>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</si>
  <si>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</si>
  <si>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</si>
  <si>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</si>
  <si>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</si>
  <si>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</si>
  <si>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</si>
  <si>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</si>
  <si>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</si>
  <si>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</si>
  <si>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</si>
  <si>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</si>
  <si>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</si>
  <si>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</si>
  <si>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</si>
  <si>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</si>
  <si>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</si>
  <si>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</si>
  <si>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</si>
  <si>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</si>
  <si>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</si>
  <si>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</si>
  <si>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</si>
  <si>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</si>
  <si>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</si>
  <si>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</si>
  <si>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</si>
  <si>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</si>
  <si>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</si>
  <si>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</si>
  <si>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</si>
  <si>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</si>
  <si>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</si>
  <si>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</si>
  <si>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</si>
  <si>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</si>
  <si>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</si>
  <si>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</si>
  <si>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</si>
  <si>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</si>
  <si>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</si>
  <si>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</si>
  <si>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</si>
  <si>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</si>
  <si>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</si>
  <si>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</si>
  <si>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</si>
  <si>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</si>
  <si>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</si>
  <si>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</si>
  <si>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</si>
  <si>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</si>
  <si>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</si>
  <si>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</si>
  <si>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</si>
  <si>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</si>
  <si>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</si>
  <si>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</si>
  <si>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</si>
  <si>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</si>
  <si>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</si>
  <si>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</si>
  <si>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</si>
  <si>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</si>
  <si>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</si>
  <si>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</si>
  <si>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</si>
  <si>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</si>
  <si>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</si>
  <si>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</si>
  <si>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</si>
  <si>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</si>
  <si>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</si>
  <si>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</si>
  <si>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</si>
  <si>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</si>
  <si>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</si>
  <si>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</si>
  <si>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</si>
  <si>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</si>
  <si>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</si>
  <si>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</si>
  <si>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</si>
  <si>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</si>
  <si>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</si>
  <si>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</si>
  <si>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</si>
  <si>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</si>
  <si>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</si>
  <si>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</si>
  <si>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</si>
  <si>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</si>
  <si>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</si>
  <si>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</si>
  <si>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</si>
  <si>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</si>
  <si>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</si>
  <si>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</si>
  <si>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</si>
  <si>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</si>
  <si>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</si>
  <si>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</si>
  <si>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</si>
  <si>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</si>
  <si>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</si>
  <si>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</si>
  <si>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</si>
  <si>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</si>
  <si>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</si>
  <si>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</si>
  <si>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</si>
  <si>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</si>
  <si>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</si>
  <si>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</si>
  <si>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</si>
  <si>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</si>
  <si>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</si>
  <si>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</si>
  <si>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</si>
  <si>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</si>
  <si>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</si>
  <si>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</si>
  <si>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</si>
  <si>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</si>
  <si>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</si>
  <si>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</si>
  <si>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</si>
  <si>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</si>
  <si>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</si>
  <si>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</si>
  <si>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</si>
  <si>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</si>
  <si>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</si>
  <si>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</si>
  <si>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</si>
  <si>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</si>
  <si>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</si>
  <si>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</si>
  <si>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</si>
  <si>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</si>
  <si>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</si>
  <si>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</si>
  <si>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</si>
  <si>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</si>
  <si>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</si>
  <si>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</si>
  <si>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</si>
  <si>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</si>
  <si>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</si>
  <si>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</si>
  <si>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</si>
  <si>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</si>
  <si>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</si>
  <si>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</si>
  <si>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</si>
  <si>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</si>
  <si>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</si>
  <si>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</si>
  <si>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</si>
  <si>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</si>
  <si>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</si>
  <si>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</si>
  <si>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</si>
  <si>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</si>
  <si>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</si>
  <si>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</si>
  <si>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</si>
  <si>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</si>
  <si>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</si>
  <si>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</si>
  <si>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</si>
  <si>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</si>
  <si>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</si>
  <si>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</si>
  <si>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</si>
  <si>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</si>
  <si>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</si>
  <si>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</si>
  <si>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</si>
  <si>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</si>
  <si>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</si>
  <si>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</si>
  <si>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</si>
  <si>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</si>
  <si>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</si>
  <si>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</si>
  <si>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</si>
  <si>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</si>
  <si>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</si>
  <si>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</si>
  <si>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</si>
  <si>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</si>
  <si>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</si>
  <si>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</si>
  <si>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</si>
  <si>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</si>
  <si>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</si>
  <si>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</si>
  <si>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</si>
  <si>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</si>
  <si>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</si>
  <si>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</si>
  <si>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</si>
  <si>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</si>
  <si>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</si>
  <si>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</si>
  <si>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</si>
  <si>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</si>
  <si>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</si>
  <si>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</si>
  <si>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</si>
  <si>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</si>
  <si>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</si>
  <si>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</si>
  <si>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</si>
  <si>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</si>
  <si>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</si>
  <si>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</si>
  <si>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</si>
  <si>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</si>
  <si>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</si>
  <si>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</si>
  <si>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</si>
  <si>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</si>
  <si>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</si>
  <si>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</si>
  <si>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</si>
  <si>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</si>
  <si>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</si>
  <si>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</si>
  <si>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</si>
  <si>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</si>
  <si>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</si>
  <si>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</si>
  <si>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</si>
  <si>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</si>
  <si>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</si>
  <si>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</si>
  <si>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</si>
  <si>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</si>
  <si>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</si>
  <si>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</si>
  <si>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</si>
  <si>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</si>
  <si>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</si>
  <si>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</si>
  <si>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</si>
  <si>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</si>
  <si>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</si>
  <si>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</si>
  <si>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</si>
  <si>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</si>
  <si>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</si>
  <si>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</si>
  <si>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</si>
  <si>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</si>
  <si>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</si>
  <si>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</si>
  <si>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</si>
  <si>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</si>
  <si>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</si>
  <si>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</si>
  <si>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</si>
  <si>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</si>
  <si>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</si>
  <si>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</si>
  <si>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</si>
  <si>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</si>
  <si>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</si>
  <si>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</si>
  <si>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</si>
  <si>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</si>
  <si>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</si>
  <si>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</si>
  <si>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</si>
  <si>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</si>
  <si>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</si>
  <si>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</si>
  <si>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</si>
  <si>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</si>
  <si>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</si>
  <si>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</si>
  <si>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</si>
  <si>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</si>
  <si>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</si>
  <si>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</si>
  <si>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</si>
  <si>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</si>
  <si>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</si>
  <si>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</si>
  <si>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</si>
  <si>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</si>
  <si>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</si>
  <si>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</si>
  <si>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</si>
  <si>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</si>
  <si>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</si>
  <si>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</si>
  <si>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</si>
  <si>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</si>
  <si>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</si>
  <si>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</si>
  <si>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</si>
  <si>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</si>
  <si>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</si>
  <si>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</si>
  <si>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</si>
  <si>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</si>
  <si>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</si>
  <si>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</si>
  <si>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</si>
  <si>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</si>
  <si>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</si>
  <si>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</si>
  <si>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</si>
  <si>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</si>
  <si>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</si>
  <si>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</si>
  <si>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</si>
  <si>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</si>
  <si>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</si>
  <si>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</si>
  <si>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</si>
  <si>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</si>
  <si>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</si>
  <si>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</si>
  <si>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</si>
  <si>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</si>
  <si>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</si>
  <si>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</si>
  <si>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</si>
  <si>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</si>
  <si>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</si>
  <si>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</si>
  <si>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</si>
  <si>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</si>
  <si>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</si>
  <si>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</si>
  <si>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</si>
  <si>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</si>
  <si>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</si>
  <si>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</si>
  <si>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</si>
  <si>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</si>
  <si>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</si>
  <si>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</si>
  <si>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</si>
  <si>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</si>
  <si>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</si>
  <si>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</si>
  <si>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</si>
  <si>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</si>
  <si>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</si>
  <si>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</si>
  <si>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</si>
  <si>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</si>
  <si>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</si>
  <si>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</si>
  <si>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</si>
  <si>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</si>
  <si>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</si>
  <si>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</si>
  <si>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</si>
  <si>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</si>
  <si>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</si>
  <si>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</si>
  <si>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</si>
  <si>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</si>
  <si>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</si>
  <si>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</si>
  <si>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</si>
  <si>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</si>
  <si>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</si>
  <si>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</si>
  <si>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</si>
  <si>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</si>
  <si>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</si>
  <si>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</si>
  <si>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</si>
  <si>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</si>
  <si>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</si>
  <si>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</si>
  <si>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</si>
  <si>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</si>
  <si>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</si>
  <si>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</si>
  <si>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</si>
  <si>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</si>
  <si>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</si>
  <si>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</si>
  <si>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</si>
  <si>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</si>
  <si>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</si>
  <si>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</si>
  <si>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</si>
  <si>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</si>
  <si>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</si>
  <si>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</si>
  <si>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</si>
  <si>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</si>
  <si>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</si>
  <si>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</si>
  <si>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</si>
  <si>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</si>
  <si>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</si>
  <si>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</si>
  <si>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</si>
  <si>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</si>
  <si>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</si>
  <si>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</si>
  <si>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</si>
  <si>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</si>
  <si>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</si>
  <si>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</si>
  <si>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</si>
  <si>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</si>
  <si>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</si>
  <si>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</si>
  <si>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</si>
  <si>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</si>
  <si>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</si>
  <si>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</si>
  <si>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</si>
  <si>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</si>
  <si>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</si>
  <si>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</si>
  <si>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</si>
  <si>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</si>
  <si>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</si>
  <si>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</si>
  <si>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</si>
  <si>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</si>
  <si>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</si>
  <si>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</si>
  <si>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</si>
  <si>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</si>
  <si>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</si>
  <si>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</si>
  <si>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</si>
  <si>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</si>
  <si>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</si>
  <si>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</si>
  <si>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</si>
  <si>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</si>
  <si>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</si>
  <si>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</si>
  <si>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</si>
  <si>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</si>
  <si>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</si>
  <si>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</si>
  <si>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</si>
  <si>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</si>
  <si>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</si>
  <si>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</si>
  <si>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</si>
  <si>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</si>
  <si>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</si>
  <si>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</si>
  <si>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</si>
  <si>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</si>
  <si>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</si>
  <si>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</si>
  <si>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</si>
  <si>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</si>
  <si>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</si>
  <si>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</si>
  <si>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</si>
  <si>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</si>
  <si>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</si>
  <si>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</si>
  <si>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</si>
  <si>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</si>
  <si>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</si>
  <si>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</si>
  <si>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</si>
  <si>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</si>
  <si>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</si>
  <si>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</si>
  <si>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</si>
  <si>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</si>
  <si>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</si>
  <si>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</si>
  <si>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</si>
  <si>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</si>
  <si>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</si>
  <si>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</si>
  <si>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</si>
  <si>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</si>
  <si>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</si>
  <si>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</si>
  <si>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</si>
  <si>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</si>
  <si>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</si>
  <si>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</si>
  <si>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</si>
  <si>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</si>
  <si>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</si>
  <si>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</si>
  <si>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</si>
  <si>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</si>
  <si>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</si>
  <si>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</si>
  <si>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</si>
  <si>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</si>
  <si>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</si>
  <si>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</si>
  <si>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</si>
  <si>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</si>
  <si>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</si>
  <si>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</si>
  <si>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</si>
  <si>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</si>
  <si>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</si>
  <si>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</si>
  <si>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</si>
  <si>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</si>
  <si>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</si>
  <si>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</si>
  <si>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</si>
  <si>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</si>
  <si>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</si>
  <si>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</si>
  <si>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</si>
  <si>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</si>
  <si>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</si>
  <si>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</si>
  <si>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</si>
  <si>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</si>
  <si>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</si>
  <si>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</si>
  <si>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</si>
  <si>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</si>
  <si>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</si>
  <si>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</si>
  <si>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</si>
  <si>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</si>
  <si>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</si>
  <si>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</si>
  <si>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</si>
  <si>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</si>
  <si>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</si>
  <si>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</si>
  <si>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</si>
  <si>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</si>
  <si>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</si>
  <si>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</si>
  <si>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</si>
  <si>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</si>
  <si>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</si>
  <si>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</si>
  <si>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</si>
  <si>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</si>
  <si>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</si>
  <si>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</si>
  <si>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</si>
  <si>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</si>
  <si>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</si>
  <si>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</si>
  <si>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</si>
  <si>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</si>
  <si>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</si>
  <si>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</si>
  <si>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</si>
  <si>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</si>
  <si>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</si>
  <si>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</si>
  <si>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</si>
  <si>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</si>
  <si>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</si>
  <si>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</si>
  <si>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</si>
  <si>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</si>
  <si>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</si>
  <si>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</si>
  <si>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</si>
  <si>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</si>
  <si>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</si>
  <si>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</si>
  <si>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</si>
  <si>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</si>
  <si>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</si>
  <si>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</si>
  <si>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</si>
  <si>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</si>
  <si>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</si>
  <si>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</si>
  <si>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</si>
  <si>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</si>
  <si>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</si>
  <si>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</si>
  <si>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</si>
  <si>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</si>
  <si>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</si>
  <si>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</si>
  <si>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</si>
  <si>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</si>
  <si>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</si>
  <si>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</si>
  <si>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</si>
  <si>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</si>
  <si>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</si>
  <si>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</si>
  <si>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</si>
  <si>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</si>
  <si>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</si>
  <si>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</si>
  <si>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</si>
  <si>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</si>
  <si>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</si>
  <si>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</si>
  <si>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</si>
  <si>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</si>
  <si>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</si>
  <si>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</si>
  <si>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</si>
  <si>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</si>
  <si>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</si>
  <si>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</si>
  <si>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</si>
  <si>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</si>
  <si>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</si>
  <si>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</si>
  <si>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</si>
  <si>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</si>
  <si>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</si>
  <si>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</si>
  <si>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</si>
  <si>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</si>
  <si>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</si>
  <si>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</si>
  <si>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</si>
  <si>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</si>
  <si>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</si>
  <si>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</si>
  <si>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</si>
  <si>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</si>
  <si>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</si>
  <si>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</si>
  <si>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</si>
  <si>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</si>
  <si>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</si>
  <si>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</si>
  <si>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</si>
  <si>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</si>
  <si>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</si>
  <si>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</si>
  <si>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</si>
  <si>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</si>
  <si>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</si>
  <si>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</si>
  <si>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</si>
  <si>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</si>
  <si>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</si>
  <si>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</si>
  <si>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</si>
  <si>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</si>
  <si>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</si>
  <si>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</si>
  <si>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</si>
  <si>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</si>
  <si>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</si>
  <si>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</si>
  <si>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</si>
  <si>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</si>
  <si>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</si>
  <si>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</si>
  <si>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</si>
  <si>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</si>
  <si>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</si>
  <si>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</si>
  <si>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</si>
  <si>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</si>
  <si>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</si>
  <si>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</si>
  <si>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</si>
  <si>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</si>
  <si>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</si>
  <si>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</si>
  <si>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</si>
  <si>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</si>
  <si>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</si>
  <si>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</si>
  <si>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</si>
  <si>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</si>
  <si>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</si>
  <si>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</si>
  <si>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</si>
  <si>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</si>
  <si>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</si>
  <si>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</si>
  <si>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</si>
  <si>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</si>
  <si>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</si>
  <si>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</si>
  <si>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</si>
  <si>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</si>
  <si>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</si>
  <si>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</si>
  <si>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</si>
  <si>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</si>
  <si>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</si>
  <si>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</si>
  <si>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</si>
  <si>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</si>
  <si>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</si>
  <si>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</si>
  <si>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</si>
  <si>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</si>
  <si>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</si>
  <si>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</si>
  <si>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</si>
  <si>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</si>
  <si>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</si>
  <si>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</si>
  <si>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</si>
  <si>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</si>
  <si>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</si>
  <si>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</si>
  <si>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</si>
  <si>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</si>
  <si>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</si>
  <si>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</si>
  <si>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</si>
  <si>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</si>
  <si>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</si>
  <si>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</si>
  <si>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</si>
  <si>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</si>
  <si>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</si>
  <si>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</si>
  <si>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</si>
  <si>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</si>
  <si>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</si>
  <si>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</si>
  <si>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</si>
  <si>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</si>
  <si>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</si>
  <si>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</si>
  <si>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</si>
  <si>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</si>
  <si>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</si>
  <si>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</si>
  <si>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</si>
  <si>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</si>
  <si>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</si>
  <si>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</si>
  <si>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</si>
  <si>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</si>
  <si>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</si>
  <si>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</si>
  <si>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</si>
  <si>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</si>
  <si>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</si>
  <si>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</si>
  <si>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</si>
  <si>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</si>
  <si>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</si>
  <si>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</si>
  <si>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</si>
  <si>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</si>
  <si>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</si>
  <si>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</si>
  <si>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</si>
  <si>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</si>
  <si>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</si>
  <si>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</si>
  <si>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</si>
  <si>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</si>
  <si>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</si>
  <si>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</si>
  <si>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</si>
  <si>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</si>
  <si>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</si>
  <si>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</si>
  <si>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</si>
  <si>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</si>
  <si>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</si>
  <si>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</si>
  <si>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</si>
  <si>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</si>
  <si>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</si>
  <si>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</si>
  <si>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</si>
  <si>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</si>
  <si>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</si>
  <si>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</si>
  <si>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</si>
  <si>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</si>
  <si>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</si>
  <si>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</si>
  <si>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</si>
  <si>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</si>
  <si>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</si>
  <si>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</si>
  <si>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</si>
  <si>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</si>
  <si>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</si>
  <si>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</si>
  <si>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</si>
  <si>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</si>
  <si>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</si>
  <si>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</si>
  <si>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</si>
  <si>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</si>
  <si>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</si>
  <si>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</si>
  <si>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</si>
  <si>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</si>
  <si>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</si>
  <si>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</si>
  <si>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</si>
  <si>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</si>
  <si>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</si>
  <si>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</si>
  <si>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</si>
  <si>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</si>
  <si>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</si>
  <si>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</si>
  <si>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</si>
  <si>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</si>
  <si>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</si>
  <si>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</si>
  <si>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</si>
  <si>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</si>
  <si>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</si>
  <si>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</si>
  <si>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</si>
  <si>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</si>
  <si>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</si>
  <si>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</si>
  <si>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</si>
  <si>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</si>
  <si>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</si>
  <si>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</si>
  <si>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</si>
  <si>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</si>
  <si>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</si>
  <si>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</si>
  <si>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</si>
  <si>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</si>
  <si>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</si>
  <si>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</si>
  <si>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</si>
  <si>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</si>
  <si>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</si>
  <si>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</si>
  <si>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</si>
  <si>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</si>
  <si>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</si>
  <si>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</si>
  <si>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</si>
  <si>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</si>
  <si>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</si>
  <si>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</si>
  <si>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</si>
  <si>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</si>
  <si>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</si>
  <si>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</si>
  <si>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</si>
  <si>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</si>
  <si>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</si>
  <si>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</si>
  <si>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</si>
  <si>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</si>
  <si>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</si>
  <si>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</si>
  <si>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</si>
  <si>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</si>
  <si>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</si>
  <si>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</si>
  <si>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</si>
  <si>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</si>
  <si>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</si>
  <si>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</si>
  <si>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</si>
  <si>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</si>
  <si>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</si>
  <si>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</si>
  <si>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</si>
  <si>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</si>
  <si>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</si>
  <si>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</si>
  <si>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</si>
  <si>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</si>
  <si>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</si>
  <si>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</si>
  <si>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</si>
  <si>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</si>
  <si>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</si>
  <si>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</si>
  <si>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</si>
  <si>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</si>
  <si>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</si>
  <si>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</si>
  <si>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</si>
  <si>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</si>
  <si>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</si>
  <si>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</si>
  <si>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</si>
  <si>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</si>
  <si>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</si>
  <si>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</si>
  <si>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</si>
  <si>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</si>
  <si>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</si>
  <si>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</si>
  <si>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</si>
  <si>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</si>
  <si>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</si>
  <si>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</si>
  <si>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</si>
  <si>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</si>
  <si>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</si>
  <si>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</si>
  <si>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</si>
  <si>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</si>
  <si>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</si>
  <si>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</si>
  <si>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</si>
  <si>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</si>
  <si>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</si>
  <si>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</si>
  <si>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</si>
  <si>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</si>
  <si>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</si>
  <si>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</si>
  <si>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</si>
  <si>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</si>
  <si>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</si>
  <si>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</si>
  <si>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</si>
  <si>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</si>
  <si>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</si>
  <si>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</si>
  <si>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</si>
  <si>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</si>
  <si>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</si>
  <si>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</si>
  <si>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</si>
  <si>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</si>
  <si>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</si>
  <si>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</si>
  <si>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</si>
  <si>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</si>
  <si>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</si>
  <si>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</si>
  <si>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</si>
  <si>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</si>
  <si>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</si>
  <si>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</si>
  <si>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</si>
  <si>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</si>
  <si>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</si>
  <si>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</si>
  <si>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</si>
  <si>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</si>
  <si>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</si>
  <si>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</si>
  <si>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</si>
  <si>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</si>
  <si>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</si>
  <si>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</si>
  <si>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</si>
  <si>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</si>
  <si>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</si>
  <si>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</si>
  <si>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</si>
  <si>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</si>
  <si>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</si>
  <si>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</si>
  <si>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</si>
  <si>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</si>
  <si>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</si>
  <si>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</si>
  <si>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</si>
  <si>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</si>
  <si>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</si>
  <si>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</si>
  <si>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</si>
  <si>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</si>
  <si>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</si>
  <si>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</si>
  <si>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</si>
  <si>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</si>
  <si>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</si>
  <si>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</si>
  <si>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</si>
  <si>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</si>
  <si>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</si>
  <si>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</si>
  <si>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</si>
  <si>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</si>
  <si>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</si>
  <si>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</si>
  <si>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</si>
  <si>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</si>
  <si>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</si>
  <si>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</si>
  <si>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</si>
  <si>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</si>
  <si>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</si>
  <si>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</si>
  <si>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</si>
  <si>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</si>
  <si>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</si>
  <si>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</si>
  <si>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</si>
  <si>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</si>
  <si>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</si>
  <si>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</si>
  <si>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</si>
  <si>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</si>
  <si>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</si>
  <si>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</si>
  <si>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</si>
  <si>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</si>
  <si>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</si>
  <si>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</si>
  <si>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</si>
  <si>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</si>
  <si>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</si>
  <si>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</si>
  <si>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</si>
  <si>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</si>
  <si>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</si>
  <si>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</si>
  <si>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</si>
  <si>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</si>
  <si>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</si>
  <si>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</si>
  <si>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</si>
  <si>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</si>
  <si>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</si>
  <si>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</si>
  <si>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</si>
  <si>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</si>
  <si>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</si>
  <si>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</si>
  <si>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</si>
  <si>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</si>
  <si>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</si>
  <si>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</si>
  <si>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</si>
  <si>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</si>
  <si>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</si>
  <si>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</si>
  <si>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</si>
  <si>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</si>
  <si>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</si>
  <si>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</si>
  <si>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</si>
  <si>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</si>
  <si>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</si>
  <si>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</si>
  <si>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</si>
  <si>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</si>
  <si>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</si>
  <si>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</si>
  <si>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</si>
  <si>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</si>
  <si>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</si>
  <si>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</si>
  <si>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</si>
  <si>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</si>
  <si>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</si>
  <si>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</si>
  <si>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</si>
  <si>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</si>
  <si>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</si>
  <si>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</si>
  <si>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</si>
  <si>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</si>
  <si>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</si>
  <si>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</si>
  <si>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</si>
  <si>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</si>
  <si>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</si>
  <si>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</si>
  <si>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</si>
  <si>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</si>
  <si>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</si>
  <si>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</si>
  <si>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</si>
  <si>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</si>
  <si>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</si>
  <si>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</si>
  <si>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</si>
  <si>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</si>
  <si>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</si>
  <si>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</si>
  <si>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</si>
  <si>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</si>
  <si>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</si>
  <si>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</si>
  <si>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</si>
  <si>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</si>
  <si>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</si>
  <si>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</si>
  <si>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</si>
  <si>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</si>
  <si>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</si>
  <si>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</si>
  <si>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</si>
  <si>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</si>
  <si>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</si>
  <si>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</si>
  <si>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</si>
  <si>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</si>
  <si>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</si>
  <si>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</si>
  <si>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</si>
  <si>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</si>
  <si>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</si>
  <si>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</si>
  <si>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</si>
  <si>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</si>
  <si>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</si>
  <si>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</si>
  <si>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</si>
  <si>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</si>
  <si>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</si>
  <si>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</si>
  <si>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</si>
  <si>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</si>
  <si>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</si>
  <si>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</si>
  <si>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</si>
  <si>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</si>
  <si>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</si>
  <si>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</si>
  <si>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</si>
  <si>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</si>
  <si>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</si>
  <si>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</si>
  <si>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</si>
  <si>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</si>
  <si>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</si>
  <si>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</si>
  <si>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</si>
  <si>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</si>
  <si>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</si>
  <si>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</si>
  <si>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</si>
  <si>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</si>
  <si>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</si>
  <si>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</si>
  <si>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</si>
  <si>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</si>
  <si>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</si>
  <si>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</si>
  <si>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</si>
  <si>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</si>
  <si>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</si>
  <si>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</si>
  <si>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</si>
  <si>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</si>
  <si>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</si>
  <si>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</si>
  <si>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</si>
  <si>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</si>
  <si>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</si>
  <si>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</si>
  <si>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</si>
  <si>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</si>
  <si>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</si>
  <si>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</si>
  <si>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</si>
  <si>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</si>
  <si>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</si>
  <si>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</si>
  <si>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</si>
  <si>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</si>
  <si>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</si>
  <si>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</si>
  <si>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</si>
  <si>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</si>
  <si>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</si>
  <si>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</si>
  <si>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</si>
  <si>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</si>
  <si>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</si>
  <si>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</si>
  <si>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</si>
  <si>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</si>
  <si>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</si>
  <si>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</si>
  <si>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</si>
  <si>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</si>
  <si>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</si>
  <si>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</si>
  <si>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</si>
  <si>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</si>
  <si>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</si>
  <si>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</si>
  <si>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</si>
  <si>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</si>
  <si>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</si>
  <si>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</si>
  <si>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</si>
  <si>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</si>
  <si>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</si>
  <si>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</si>
  <si>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</si>
  <si>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</si>
  <si>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</si>
  <si>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</si>
  <si>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</si>
  <si>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</si>
  <si>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</si>
  <si>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</si>
  <si>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</si>
  <si>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</si>
  <si>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</si>
  <si>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</si>
  <si>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</si>
  <si>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</si>
  <si>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</si>
  <si>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</si>
  <si>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</si>
  <si>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</si>
  <si>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</si>
  <si>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</si>
  <si>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</si>
  <si>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</si>
  <si>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</si>
  <si>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</si>
  <si>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</si>
  <si>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</si>
  <si>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</si>
  <si>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</si>
  <si>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</si>
  <si>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</si>
  <si>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</si>
  <si>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</si>
  <si>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</si>
  <si>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</si>
  <si>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</si>
  <si>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</si>
  <si>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</si>
  <si>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</si>
  <si>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</si>
  <si>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</si>
  <si>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</si>
  <si>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</si>
  <si>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</si>
  <si>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</si>
  <si>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</si>
  <si>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</si>
  <si>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</si>
  <si>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</si>
  <si>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</si>
  <si>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</si>
  <si>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</si>
  <si>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</si>
  <si>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</si>
  <si>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</si>
  <si>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</si>
  <si>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</si>
  <si>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</si>
  <si>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</si>
  <si>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</si>
  <si>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</si>
  <si>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</si>
  <si>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</si>
  <si>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</si>
  <si>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</si>
  <si>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</si>
  <si>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</si>
  <si>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</si>
  <si>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</si>
  <si>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</si>
  <si>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</si>
  <si>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</si>
  <si>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</si>
  <si>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</si>
  <si>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</si>
  <si>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</si>
  <si>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</si>
  <si>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</si>
  <si>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</si>
  <si>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</si>
  <si>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</si>
  <si>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</si>
  <si>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</si>
  <si>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</si>
  <si>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</si>
  <si>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</si>
  <si>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</si>
  <si>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</si>
  <si>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</si>
  <si>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</si>
  <si>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</si>
  <si>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</si>
  <si>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</si>
  <si>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</si>
  <si>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</si>
  <si>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</si>
  <si>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</si>
  <si>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</si>
  <si>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</si>
  <si>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</si>
  <si>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</si>
  <si>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</si>
  <si>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</si>
  <si>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</si>
  <si>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</si>
  <si>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</si>
  <si>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</si>
  <si>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</si>
  <si>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</si>
  <si>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</si>
  <si>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</si>
  <si>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</si>
  <si>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</si>
  <si>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</si>
  <si>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</si>
  <si>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</si>
  <si>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</si>
  <si>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</si>
  <si>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</si>
  <si>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</si>
  <si>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</si>
  <si>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</si>
  <si>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</si>
  <si>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</si>
  <si>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</si>
  <si>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</si>
  <si>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</si>
  <si>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</si>
  <si>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</si>
  <si>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</si>
  <si>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</si>
  <si>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</si>
  <si>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</si>
  <si>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</si>
  <si>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</si>
  <si>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</si>
  <si>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</si>
  <si>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</si>
  <si>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</si>
  <si>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</si>
  <si>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</si>
  <si>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</si>
  <si>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</si>
  <si>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</si>
  <si>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</si>
  <si>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</si>
  <si>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</si>
  <si>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</si>
  <si>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</si>
  <si>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</si>
  <si>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</si>
  <si>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</si>
  <si>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</si>
  <si>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</si>
  <si>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</si>
  <si>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</si>
  <si>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</si>
  <si>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</si>
  <si>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</si>
  <si>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</si>
  <si>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</si>
  <si>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</si>
  <si>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</si>
  <si>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</si>
  <si>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</si>
  <si>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</si>
  <si>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</si>
  <si>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</si>
  <si>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</si>
  <si>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</si>
  <si>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</si>
  <si>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</si>
  <si>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</si>
  <si>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</si>
  <si>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</si>
  <si>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</si>
  <si>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</si>
  <si>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</si>
  <si>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</si>
  <si>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</si>
  <si>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</si>
  <si>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</si>
  <si>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</si>
  <si>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</si>
  <si>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</si>
  <si>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</si>
  <si>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</si>
  <si>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</si>
  <si>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</si>
  <si>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</si>
  <si>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</si>
  <si>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</si>
  <si>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</si>
  <si>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</si>
  <si>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</si>
  <si>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</si>
  <si>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</si>
  <si>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</si>
  <si>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</si>
  <si>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</si>
  <si>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</si>
  <si>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</si>
  <si>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</si>
  <si>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</si>
  <si>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</si>
  <si>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</si>
  <si>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</si>
  <si>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</si>
  <si>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</si>
  <si>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</si>
  <si>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</si>
  <si>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</si>
  <si>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</si>
  <si>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</si>
  <si>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</si>
  <si>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</si>
  <si>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</si>
  <si>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</si>
  <si>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</si>
  <si>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</si>
  <si>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</si>
  <si>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</si>
  <si>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</si>
  <si>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</si>
  <si>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</si>
  <si>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</si>
  <si>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</si>
  <si>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</si>
  <si>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</si>
  <si>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</si>
  <si>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</si>
  <si>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</si>
  <si>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</si>
  <si>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</si>
  <si>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</si>
  <si>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</si>
  <si>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</si>
  <si>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</si>
  <si>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</si>
  <si>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</si>
  <si>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</si>
  <si>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</si>
  <si>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</si>
  <si>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</si>
  <si>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</si>
  <si>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</si>
  <si>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</si>
  <si>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</si>
  <si>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</si>
  <si>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</si>
  <si>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</si>
  <si>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</si>
  <si>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</si>
  <si>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</si>
  <si>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</si>
  <si>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</si>
  <si>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</si>
  <si>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</si>
  <si>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</si>
  <si>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</si>
  <si>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</si>
  <si>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</si>
  <si>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</si>
  <si>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</si>
  <si>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</si>
  <si>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</si>
  <si>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</si>
  <si>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</si>
  <si>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</si>
  <si>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</si>
  <si>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</si>
  <si>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</si>
  <si>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</si>
  <si>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</si>
  <si>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</si>
  <si>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</si>
  <si>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</si>
  <si>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</si>
  <si>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</si>
  <si>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</si>
  <si>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</si>
  <si>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</si>
  <si>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</si>
  <si>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</si>
  <si>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</si>
  <si>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</si>
  <si>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</si>
  <si>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</si>
  <si>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</si>
  <si>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</si>
  <si>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</si>
  <si>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</si>
  <si>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</si>
  <si>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</si>
  <si>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</si>
  <si>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</si>
  <si>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</si>
  <si>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</si>
  <si>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</si>
  <si>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</si>
  <si>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</si>
  <si>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</si>
  <si>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</si>
  <si>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</si>
  <si>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</si>
  <si>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</si>
  <si>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</si>
  <si>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</si>
  <si>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</si>
  <si>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</si>
  <si>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</si>
  <si>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</si>
  <si>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</si>
  <si>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</si>
  <si>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</si>
  <si>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</si>
  <si>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</si>
  <si>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</si>
  <si>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</si>
  <si>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</si>
  <si>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</si>
  <si>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</si>
  <si>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</si>
  <si>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</si>
  <si>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</si>
  <si>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</si>
  <si>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</si>
  <si>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</si>
  <si>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</si>
  <si>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</si>
  <si>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</si>
  <si>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</si>
  <si>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</si>
  <si>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</si>
  <si>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</si>
  <si>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</si>
  <si>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</si>
  <si>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</si>
  <si>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</si>
  <si>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</si>
  <si>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</si>
  <si>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</si>
  <si>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</si>
  <si>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</si>
  <si>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</si>
  <si>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</si>
  <si>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</si>
  <si>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</si>
  <si>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</si>
  <si>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</si>
  <si>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</si>
  <si>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</si>
  <si>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</si>
  <si>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</si>
  <si>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</si>
  <si>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</si>
  <si>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</si>
  <si>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</si>
  <si>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</si>
  <si>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</si>
  <si>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</si>
  <si>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</si>
  <si>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</si>
  <si>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</si>
  <si>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</si>
  <si>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</si>
  <si>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</si>
  <si>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</si>
  <si>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</si>
  <si>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</si>
  <si>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</si>
  <si>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</si>
  <si>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</si>
  <si>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</si>
  <si>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</si>
  <si>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</si>
  <si>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</si>
  <si>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</si>
  <si>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</si>
  <si>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</si>
  <si>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</si>
  <si>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</si>
  <si>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</si>
  <si>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</si>
  <si>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</si>
  <si>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</si>
  <si>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</si>
  <si>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</si>
  <si>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</si>
  <si>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</si>
  <si>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</si>
  <si>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</si>
  <si>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</si>
  <si>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</si>
  <si>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</si>
  <si>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</si>
  <si>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</si>
  <si>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</si>
  <si>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</si>
  <si>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</si>
  <si>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</si>
  <si>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</si>
  <si>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</si>
  <si>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</si>
  <si>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</si>
  <si>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</si>
  <si>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</si>
  <si>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</si>
  <si>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</si>
  <si>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</si>
  <si>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</si>
  <si>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</si>
  <si>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</si>
  <si>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</si>
  <si>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</si>
  <si>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</si>
  <si>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</si>
  <si>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</si>
  <si>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</si>
  <si>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</si>
  <si>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</si>
  <si>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</si>
  <si>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</si>
  <si>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</si>
  <si>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</si>
  <si>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</si>
  <si>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</si>
  <si>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</si>
  <si>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</si>
  <si>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</si>
  <si>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</si>
  <si>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</si>
  <si>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</si>
  <si>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</si>
  <si>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</si>
  <si>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</si>
  <si>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</si>
  <si>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</si>
  <si>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</si>
  <si>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</si>
  <si>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</si>
  <si>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</si>
  <si>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</si>
  <si>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</si>
  <si>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</si>
  <si>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</si>
  <si>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</si>
  <si>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</si>
  <si>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</si>
  <si>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</si>
  <si>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</si>
  <si>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</si>
  <si>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</si>
  <si>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</si>
  <si>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</si>
  <si>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</si>
  <si>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</si>
  <si>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</si>
  <si>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</si>
  <si>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</si>
  <si>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</si>
  <si>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</si>
  <si>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</si>
  <si>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</si>
  <si>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</si>
  <si>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</si>
  <si>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</si>
  <si>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</si>
  <si>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</si>
  <si>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</si>
  <si>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</si>
  <si>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</si>
  <si>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</si>
  <si>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</si>
  <si>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</si>
  <si>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</si>
  <si>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</si>
  <si>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</si>
  <si>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</si>
  <si>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</si>
  <si>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</si>
  <si>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</si>
  <si>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</si>
  <si>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</si>
  <si>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</si>
  <si>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</si>
  <si>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</si>
  <si>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</si>
  <si>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</si>
  <si>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</si>
  <si>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</si>
  <si>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</si>
  <si>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</si>
  <si>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</si>
  <si>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</si>
  <si>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</si>
  <si>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</si>
  <si>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</si>
  <si>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</si>
  <si>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</si>
  <si>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</si>
  <si>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</si>
  <si>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</si>
  <si>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</si>
  <si>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</si>
  <si>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</si>
  <si>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</si>
  <si>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</si>
  <si>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</si>
  <si>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</si>
  <si>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</si>
  <si>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</si>
  <si>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</si>
  <si>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</si>
  <si>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</si>
  <si>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</si>
  <si>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</si>
  <si>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</si>
  <si>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</si>
  <si>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</si>
  <si>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</si>
  <si>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</si>
  <si>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</si>
  <si>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</si>
  <si>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</si>
  <si>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</si>
  <si>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</si>
  <si>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</si>
  <si>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</si>
  <si>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</si>
  <si>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</si>
  <si>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</si>
  <si>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</si>
  <si>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</si>
  <si>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</si>
  <si>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</si>
  <si>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</si>
  <si>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</si>
  <si>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</si>
  <si>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</si>
  <si>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</si>
  <si>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</si>
  <si>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</si>
  <si>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</si>
  <si>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</si>
  <si>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</si>
  <si>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</si>
  <si>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</si>
  <si>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</si>
  <si>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</si>
  <si>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</si>
  <si>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</si>
  <si>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</si>
  <si>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</si>
  <si>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</si>
  <si>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</si>
  <si>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</si>
  <si>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</si>
  <si>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</si>
  <si>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</si>
  <si>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</si>
  <si>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</si>
  <si>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</si>
  <si>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</si>
  <si>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</si>
  <si>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</si>
  <si>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</si>
  <si>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</si>
  <si>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</si>
  <si>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</si>
  <si>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</si>
  <si>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</si>
  <si>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</si>
  <si>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</si>
  <si>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</si>
  <si>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</si>
  <si>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</si>
  <si>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</si>
  <si>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</si>
  <si>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</si>
  <si>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</si>
  <si>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</si>
  <si>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</si>
  <si>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</si>
  <si>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</si>
  <si>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</si>
  <si>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</si>
  <si>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</si>
  <si>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</si>
  <si>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</si>
  <si>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</si>
  <si>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</si>
  <si>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</si>
  <si>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</si>
  <si>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</si>
  <si>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</si>
  <si>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</si>
  <si>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</si>
  <si>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</si>
  <si>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</si>
  <si>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</si>
  <si>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</si>
  <si>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</si>
  <si>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</si>
  <si>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</si>
  <si>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</si>
  <si>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</si>
  <si>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</si>
  <si>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</si>
  <si>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</si>
  <si>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</si>
  <si>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</si>
  <si>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</si>
  <si>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</si>
  <si>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</si>
  <si>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</si>
  <si>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</si>
  <si>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</si>
  <si>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</si>
  <si>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</si>
  <si>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</si>
  <si>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</si>
  <si>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</si>
  <si>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</si>
  <si>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</si>
  <si>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</si>
  <si>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</si>
  <si>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</si>
  <si>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</si>
  <si>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</si>
  <si>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</si>
  <si>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</si>
  <si>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</si>
  <si>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</si>
  <si>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</si>
  <si>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</si>
  <si>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</si>
  <si>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</si>
  <si>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</si>
  <si>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</si>
  <si>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</si>
  <si>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</si>
  <si>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</si>
  <si>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</si>
  <si>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</si>
  <si>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</si>
  <si>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</si>
  <si>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</si>
  <si>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</si>
  <si>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</si>
  <si>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</si>
  <si>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</si>
  <si>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</si>
  <si>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</si>
  <si>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</si>
  <si>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</si>
  <si>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</si>
  <si>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</si>
  <si>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</si>
  <si>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</si>
  <si>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</si>
  <si>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</si>
  <si>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</si>
  <si>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</si>
  <si>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</si>
  <si>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</si>
  <si>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</si>
  <si>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</si>
  <si>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</si>
  <si>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</si>
  <si>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</si>
  <si>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</si>
  <si>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</si>
  <si>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</si>
  <si>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</si>
  <si>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</si>
  <si>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</si>
  <si>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</si>
  <si>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</si>
  <si>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</si>
  <si>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</si>
  <si>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</si>
  <si>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</si>
  <si>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</si>
  <si>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</si>
  <si>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</si>
  <si>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</si>
  <si>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</si>
  <si>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</si>
  <si>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</si>
  <si>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</si>
  <si>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</si>
  <si>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</si>
  <si>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</si>
  <si>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</si>
  <si>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</si>
  <si>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</si>
  <si>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</si>
  <si>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</si>
  <si>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</si>
  <si>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</si>
  <si>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</si>
  <si>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</si>
  <si>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</si>
  <si>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</si>
  <si>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</si>
  <si>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</si>
  <si>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</si>
  <si>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</si>
  <si>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</si>
  <si>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</si>
  <si>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</si>
  <si>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</si>
  <si>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</si>
  <si>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</si>
  <si>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</si>
  <si>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</si>
  <si>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</si>
  <si>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</si>
  <si>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</si>
  <si>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</si>
  <si>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</si>
  <si>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</si>
  <si>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</si>
  <si>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</si>
  <si>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</si>
  <si>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</si>
  <si>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</si>
  <si>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</si>
  <si>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</si>
  <si>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</si>
  <si>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</si>
  <si>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</si>
  <si>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</si>
  <si>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</si>
  <si>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</si>
  <si>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</si>
  <si>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</si>
  <si>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</si>
  <si>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</si>
  <si>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</si>
  <si>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</si>
  <si>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</si>
  <si>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</si>
  <si>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</si>
  <si>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</si>
  <si>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</si>
  <si>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</si>
  <si>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</si>
  <si>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</si>
  <si>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</si>
  <si>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</si>
  <si>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</si>
  <si>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</si>
  <si>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</si>
  <si>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</si>
  <si>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</si>
  <si>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</si>
  <si>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</si>
  <si>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</si>
  <si>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</si>
  <si>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</si>
  <si>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</si>
  <si>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</si>
  <si>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</si>
  <si>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</si>
  <si>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</si>
  <si>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</si>
  <si>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</si>
  <si>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</si>
  <si>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</si>
  <si>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</si>
  <si>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</si>
  <si>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</si>
  <si>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</si>
  <si>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</si>
  <si>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</si>
  <si>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</si>
  <si>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</si>
  <si>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</si>
  <si>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</si>
  <si>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</si>
  <si>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</si>
  <si>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</si>
  <si>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</si>
  <si>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</si>
  <si>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</si>
  <si>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</si>
  <si>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</si>
  <si>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</si>
  <si>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</si>
  <si>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</si>
  <si>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</si>
  <si>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</si>
  <si>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</si>
  <si>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</si>
  <si>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</si>
  <si>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</si>
  <si>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</si>
  <si>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</si>
  <si>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</si>
  <si>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</si>
  <si>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</si>
  <si>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</si>
  <si>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</si>
  <si>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</si>
  <si>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</si>
  <si>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</si>
  <si>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</si>
  <si>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</si>
  <si>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</si>
  <si>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</si>
  <si>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</si>
  <si>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</si>
  <si>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</si>
  <si>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</si>
  <si>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</si>
  <si>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</si>
  <si>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</si>
  <si>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</si>
  <si>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</si>
  <si>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</si>
  <si>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</si>
  <si>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</si>
  <si>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</si>
  <si>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</si>
  <si>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</si>
  <si>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</si>
  <si>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</si>
  <si>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</si>
  <si>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</si>
  <si>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</si>
  <si>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</si>
  <si>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</si>
  <si>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</si>
  <si>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</si>
  <si>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</si>
  <si>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</si>
  <si>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</si>
  <si>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</si>
  <si>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</si>
  <si>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</si>
  <si>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</si>
  <si>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</si>
  <si>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</si>
  <si>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</si>
  <si>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</si>
  <si>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</si>
  <si>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</si>
  <si>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</si>
  <si>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</si>
  <si>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</si>
  <si>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</si>
  <si>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</si>
  <si>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</si>
  <si>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</si>
  <si>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</si>
  <si>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</si>
  <si>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</si>
  <si>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</si>
  <si>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</si>
  <si>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</si>
  <si>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</si>
  <si>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</si>
  <si>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</si>
  <si>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</si>
  <si>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</si>
  <si>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</si>
  <si>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</si>
  <si>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</si>
  <si>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</si>
  <si>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</si>
  <si>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</si>
  <si>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</si>
  <si>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</si>
  <si>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</si>
  <si>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</si>
  <si>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</si>
  <si>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</si>
  <si>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</si>
  <si>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</si>
  <si>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</si>
  <si>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</si>
  <si>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</si>
  <si>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</si>
  <si>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</si>
  <si>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</si>
  <si>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</si>
  <si>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</si>
  <si>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</si>
  <si>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</si>
  <si>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</si>
  <si>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</si>
  <si>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</si>
  <si>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</si>
  <si>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</si>
  <si>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</si>
  <si>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</si>
  <si>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</si>
  <si>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</si>
  <si>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</si>
  <si>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</si>
  <si>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</si>
  <si>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</si>
  <si>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</si>
  <si>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</si>
  <si>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</si>
  <si>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</si>
  <si>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</si>
  <si>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</si>
  <si>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</si>
  <si>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</si>
  <si>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</si>
  <si>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</si>
  <si>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</si>
  <si>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</si>
  <si>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</si>
  <si>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</si>
  <si>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</si>
  <si>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</si>
  <si>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</si>
  <si>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</si>
  <si>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</si>
  <si>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</si>
  <si>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</si>
  <si>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</si>
  <si>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</si>
  <si>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</si>
  <si>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</si>
  <si>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</si>
  <si>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</si>
  <si>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</si>
  <si>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</si>
  <si>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</si>
  <si>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</si>
  <si>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</si>
  <si>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</si>
  <si>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</si>
  <si>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</si>
  <si>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</si>
  <si>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</si>
  <si>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</si>
  <si>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</si>
  <si>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</si>
  <si>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</si>
  <si>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</si>
  <si>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</si>
  <si>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</si>
  <si>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</si>
  <si>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</si>
  <si>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</si>
  <si>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</si>
  <si>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</si>
  <si>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</si>
  <si>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</si>
  <si>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</si>
  <si>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</si>
  <si>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</si>
  <si>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</si>
  <si>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</si>
  <si>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</si>
  <si>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</si>
  <si>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</si>
  <si>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</si>
  <si>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</si>
  <si>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</si>
  <si>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</si>
  <si>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</si>
  <si>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</si>
  <si>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</si>
  <si>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</si>
  <si>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</si>
  <si>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</si>
  <si>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</si>
  <si>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</si>
  <si>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</si>
  <si>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</si>
  <si>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</si>
  <si>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</si>
  <si>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</si>
  <si>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</si>
  <si>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</si>
  <si>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</si>
  <si>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</si>
  <si>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</si>
  <si>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</si>
  <si>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</si>
  <si>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</si>
  <si>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</si>
  <si>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</si>
  <si>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</si>
  <si>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</si>
  <si>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</si>
  <si>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</si>
  <si>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</si>
  <si>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</si>
  <si>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</si>
  <si>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</si>
  <si>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</si>
  <si>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</si>
  <si>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</si>
  <si>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</si>
  <si>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</si>
  <si>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</si>
  <si>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</si>
  <si>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</si>
  <si>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</si>
  <si>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</si>
  <si>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</si>
  <si>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</si>
  <si>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</si>
  <si>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</si>
  <si>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</si>
  <si>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</si>
  <si>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</si>
  <si>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</si>
  <si>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</si>
  <si>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</si>
  <si>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</si>
  <si>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</si>
  <si>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</si>
  <si>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</si>
  <si>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</si>
  <si>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</si>
  <si>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</si>
  <si>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</si>
  <si>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</si>
  <si>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</si>
  <si>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</si>
  <si>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</si>
  <si>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</si>
  <si>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</si>
  <si>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</si>
  <si>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</si>
  <si>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</si>
  <si>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</si>
  <si>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</si>
  <si>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</si>
  <si>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</si>
  <si>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</si>
  <si>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</si>
  <si>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</si>
  <si>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</si>
  <si>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</si>
  <si>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</si>
  <si>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</si>
  <si>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</si>
  <si>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</si>
  <si>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</si>
  <si>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</si>
  <si>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</si>
  <si>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</si>
  <si>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</si>
  <si>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</si>
  <si>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</si>
  <si>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</si>
  <si>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</si>
  <si>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</si>
  <si>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</si>
  <si>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</si>
  <si>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</si>
  <si>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</si>
  <si>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</si>
  <si>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</si>
  <si>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</si>
  <si>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</si>
  <si>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</si>
  <si>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</si>
  <si>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</si>
  <si>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</si>
  <si>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</si>
  <si>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</si>
  <si>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</si>
  <si>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</si>
  <si>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</si>
  <si>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</si>
  <si>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</si>
  <si>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</si>
  <si>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</si>
  <si>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</si>
  <si>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</si>
  <si>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</si>
  <si>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</si>
  <si>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</si>
  <si>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</si>
  <si>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</si>
  <si>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</si>
  <si>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</si>
  <si>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</si>
  <si>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</si>
  <si>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</si>
  <si>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</si>
  <si>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</si>
  <si>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</si>
  <si>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</si>
  <si>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</si>
  <si>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</si>
  <si>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</si>
  <si>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</si>
  <si>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</si>
  <si>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</si>
  <si>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</si>
  <si>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</si>
  <si>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</si>
  <si>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</si>
  <si>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</si>
  <si>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</si>
  <si>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</si>
  <si>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</si>
  <si>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</si>
  <si>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</si>
  <si>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</si>
  <si>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</si>
  <si>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</si>
  <si>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</si>
  <si>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</si>
  <si>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</si>
  <si>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</si>
  <si>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</si>
  <si>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</si>
  <si>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</si>
  <si>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</si>
  <si>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</si>
  <si>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</si>
  <si>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</si>
  <si>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</si>
  <si>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</si>
  <si>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</si>
  <si>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</si>
  <si>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</si>
  <si>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</si>
  <si>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</si>
  <si>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</si>
  <si>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</si>
  <si>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</si>
  <si>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</si>
  <si>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</si>
  <si>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</si>
  <si>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</si>
  <si>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</si>
  <si>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</si>
  <si>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</si>
  <si>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</si>
  <si>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</si>
  <si>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</si>
  <si>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</si>
  <si>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</si>
  <si>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</si>
  <si>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</si>
  <si>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</si>
  <si>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</si>
  <si>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</si>
  <si>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</si>
  <si>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</si>
  <si>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</si>
  <si>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</si>
  <si>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</si>
  <si>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</si>
  <si>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</si>
  <si>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</si>
  <si>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</si>
  <si>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</si>
  <si>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</si>
  <si>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</si>
  <si>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</si>
  <si>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</si>
  <si>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</si>
  <si>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</si>
  <si>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</si>
  <si>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</si>
  <si>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</si>
  <si>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</si>
  <si>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</si>
  <si>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</si>
  <si>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</si>
  <si>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</si>
  <si>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</si>
  <si>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</si>
  <si>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</si>
  <si>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</si>
  <si>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</si>
  <si>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</si>
  <si>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</si>
  <si>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</si>
  <si>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</si>
  <si>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</si>
  <si>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</si>
  <si>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</si>
  <si>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</si>
  <si>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</si>
  <si>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</si>
  <si>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</si>
  <si>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</si>
  <si>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</si>
  <si>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</si>
  <si>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</si>
  <si>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</si>
  <si>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</si>
  <si>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</si>
  <si>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</si>
  <si>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</si>
  <si>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</si>
  <si>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</si>
  <si>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</si>
  <si>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</si>
  <si>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</si>
  <si>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</si>
  <si>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</si>
  <si>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</si>
  <si>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</si>
  <si>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</si>
  <si>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</si>
  <si>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</si>
  <si>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</si>
  <si>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</si>
  <si>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</si>
  <si>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</si>
  <si>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</si>
  <si>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</si>
  <si>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</si>
  <si>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</si>
  <si>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</si>
  <si>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</si>
  <si>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</si>
  <si>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</si>
  <si>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</si>
  <si>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</si>
  <si>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</si>
  <si>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</si>
  <si>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</si>
  <si>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</si>
  <si>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</si>
  <si>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</si>
  <si>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</si>
  <si>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</si>
  <si>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</si>
  <si>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</si>
  <si>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</si>
  <si>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</si>
  <si>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</si>
  <si>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</si>
  <si>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</si>
  <si>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</si>
  <si>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</si>
  <si>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</si>
  <si>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</si>
  <si>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</si>
  <si>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</si>
  <si>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</si>
  <si>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</si>
  <si>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</si>
  <si>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</si>
  <si>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</si>
  <si>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</si>
  <si>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</si>
  <si>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</si>
  <si>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</si>
  <si>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</si>
  <si>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</si>
  <si>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</si>
  <si>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</si>
  <si>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</si>
  <si>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</si>
  <si>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</si>
  <si>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</si>
  <si>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</si>
  <si>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</si>
  <si>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</si>
  <si>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</si>
  <si>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</si>
  <si>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</si>
  <si>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</si>
  <si>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</si>
  <si>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</si>
  <si>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</si>
  <si>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</si>
  <si>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</si>
  <si>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</si>
  <si>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</si>
  <si>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</si>
  <si>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</si>
  <si>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</si>
  <si>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</si>
  <si>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</si>
  <si>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</si>
  <si>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</si>
  <si>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</si>
  <si>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</si>
  <si>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</si>
  <si>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</si>
  <si>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</si>
  <si>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</si>
  <si>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</si>
  <si>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</si>
  <si>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</si>
  <si>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</si>
  <si>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</si>
  <si>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</si>
  <si>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</si>
  <si>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</si>
  <si>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</si>
  <si>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</si>
  <si>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</si>
  <si>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</si>
  <si>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</si>
  <si>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</si>
  <si>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</si>
  <si>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</si>
  <si>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</si>
  <si>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</si>
  <si>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</si>
  <si>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</si>
  <si>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</si>
  <si>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</si>
  <si>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</si>
  <si>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</si>
  <si>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</si>
  <si>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</si>
  <si>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</si>
  <si>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</si>
  <si>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</si>
  <si>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</si>
  <si>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</si>
  <si>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</si>
  <si>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</si>
  <si>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</si>
  <si>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</si>
  <si>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</si>
  <si>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</si>
  <si>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</si>
  <si>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</si>
  <si>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</si>
  <si>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</si>
  <si>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</si>
  <si>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</si>
  <si>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</si>
  <si>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</si>
  <si>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</si>
  <si>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</si>
  <si>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</si>
  <si>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</si>
  <si>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</si>
  <si>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</si>
  <si>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</si>
  <si>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</si>
  <si>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</si>
  <si>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</si>
  <si>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</si>
  <si>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</si>
  <si>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</si>
  <si>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</si>
  <si>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</si>
  <si>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</si>
  <si>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</si>
  <si>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</si>
  <si>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</si>
  <si>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</si>
  <si>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</si>
  <si>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</si>
  <si>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</si>
  <si>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</si>
  <si>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</si>
  <si>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</si>
  <si>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</si>
  <si>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</si>
  <si>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</si>
  <si>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</si>
  <si>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</si>
  <si>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</si>
  <si>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</si>
  <si>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</si>
  <si>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</si>
  <si>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</si>
  <si>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</si>
  <si>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</si>
  <si>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</si>
  <si>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</si>
  <si>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</si>
  <si>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</si>
  <si>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</si>
  <si>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</si>
  <si>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</si>
  <si>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</si>
  <si>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</si>
  <si>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</si>
  <si>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</si>
  <si>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</si>
  <si>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</si>
  <si>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</si>
  <si>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</si>
  <si>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</si>
  <si>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</si>
  <si>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</si>
  <si>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</si>
  <si>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</si>
  <si>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</si>
  <si>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</si>
  <si>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</si>
  <si>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</si>
  <si>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</si>
  <si>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</si>
  <si>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</si>
  <si>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</si>
  <si>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</si>
  <si>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</si>
  <si>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</si>
  <si>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</si>
  <si>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</si>
  <si>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</si>
  <si>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</si>
  <si>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</si>
  <si>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</si>
  <si>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</si>
  <si>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</si>
  <si>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</si>
  <si>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</si>
  <si>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</si>
  <si>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</si>
  <si>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</si>
  <si>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</si>
  <si>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</si>
  <si>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</si>
  <si>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</si>
  <si>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</si>
  <si>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</si>
  <si>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</si>
  <si>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</si>
  <si>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</si>
  <si>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</si>
  <si>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</si>
  <si>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</si>
  <si>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</si>
  <si>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</si>
  <si>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</si>
  <si>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</si>
  <si>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</si>
  <si>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</si>
  <si>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</si>
  <si>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</si>
  <si>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</si>
  <si>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</si>
  <si>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</si>
  <si>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</si>
  <si>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</si>
  <si>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</si>
  <si>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</si>
  <si>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</si>
  <si>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</si>
  <si>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</si>
  <si>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</si>
  <si>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</si>
  <si>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</si>
  <si>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</si>
  <si>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</si>
  <si>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</si>
  <si>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</si>
  <si>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</si>
  <si>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</si>
  <si>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</si>
  <si>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</si>
  <si>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</si>
  <si>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</si>
  <si>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</si>
  <si>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</si>
  <si>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</si>
  <si>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</si>
  <si>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</si>
  <si>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</si>
  <si>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</si>
  <si>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</si>
  <si>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</si>
  <si>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</si>
  <si>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</si>
  <si>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</si>
  <si>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</si>
  <si>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</si>
  <si>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</si>
  <si>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</si>
  <si>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</si>
  <si>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</si>
  <si>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</si>
  <si>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</si>
  <si>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</si>
  <si>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</si>
  <si>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</si>
  <si>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</si>
  <si>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</si>
  <si>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</si>
  <si>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</si>
  <si>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</si>
  <si>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</si>
  <si>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</si>
  <si>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</si>
  <si>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</si>
  <si>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</si>
  <si>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</si>
  <si>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</si>
  <si>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</si>
  <si>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</si>
  <si>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</si>
  <si>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</si>
  <si>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</si>
  <si>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</si>
  <si>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</si>
  <si>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</si>
  <si>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</si>
  <si>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</si>
  <si>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</si>
  <si>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</si>
  <si>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</si>
  <si>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</si>
  <si>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</si>
  <si>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</si>
  <si>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</si>
  <si>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</si>
  <si>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</si>
  <si>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</si>
  <si>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</si>
  <si>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</si>
  <si>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</si>
  <si>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</si>
  <si>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</si>
  <si>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</si>
  <si>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</si>
  <si>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</si>
  <si>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</si>
  <si>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</si>
  <si>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</si>
  <si>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</si>
  <si>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</si>
  <si>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</si>
  <si>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</si>
  <si>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</si>
  <si>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</si>
  <si>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</si>
  <si>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</si>
  <si>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</si>
  <si>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</si>
  <si>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</si>
  <si>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</si>
  <si>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</si>
  <si>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</si>
  <si>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</si>
  <si>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</si>
  <si>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</si>
  <si>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</si>
  <si>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</si>
  <si>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</si>
  <si>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</si>
  <si>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</si>
  <si>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</si>
  <si>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</si>
  <si>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</si>
  <si>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</si>
  <si>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</si>
  <si>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</si>
  <si>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</si>
  <si>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</si>
  <si>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</si>
  <si>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</si>
  <si>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</si>
  <si>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</si>
  <si>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</si>
  <si>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</si>
  <si>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</si>
  <si>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</si>
  <si>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</si>
  <si>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</si>
  <si>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</si>
  <si>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</si>
  <si>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</si>
  <si>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</si>
  <si>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</si>
  <si>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</si>
  <si>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</si>
  <si>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</si>
  <si>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</si>
  <si>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</si>
  <si>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</si>
  <si>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</si>
  <si>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</si>
  <si>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</si>
  <si>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</si>
  <si>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</si>
  <si>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</si>
  <si>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</si>
  <si>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</si>
  <si>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</si>
  <si>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</si>
  <si>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</si>
  <si>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</si>
  <si>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</si>
  <si>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</si>
  <si>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</si>
  <si>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</si>
  <si>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</si>
  <si>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</si>
  <si>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</si>
  <si>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</si>
  <si>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</si>
  <si>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</si>
  <si>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</si>
  <si>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</si>
  <si>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</si>
  <si>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</si>
  <si>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</si>
  <si>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</si>
  <si>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</si>
  <si>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</si>
  <si>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</si>
  <si>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</si>
  <si>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</si>
  <si>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</si>
  <si>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</si>
  <si>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</si>
  <si>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</si>
  <si>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</si>
  <si>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</si>
  <si>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</si>
  <si>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</si>
  <si>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</si>
  <si>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</si>
  <si>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</si>
  <si>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</si>
  <si>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</si>
  <si>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</si>
  <si>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</si>
  <si>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</si>
  <si>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</si>
  <si>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</si>
  <si>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</si>
  <si>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</si>
  <si>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</si>
  <si>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</si>
  <si>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</si>
  <si>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</si>
  <si>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</si>
  <si>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</si>
  <si>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</si>
  <si>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</si>
  <si>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</si>
  <si>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</si>
  <si>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</si>
  <si>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</si>
  <si>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</si>
  <si>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</si>
  <si>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</si>
  <si>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</si>
  <si>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</si>
  <si>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</si>
  <si>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</si>
  <si>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</si>
  <si>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</si>
  <si>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</si>
  <si>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</si>
  <si>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</si>
  <si>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</si>
  <si>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</si>
  <si>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</si>
  <si>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</si>
  <si>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</si>
  <si>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</si>
  <si>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</si>
  <si>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</si>
  <si>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</si>
  <si>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</si>
  <si>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</si>
  <si>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</si>
  <si>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</si>
  <si>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</si>
  <si>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</si>
  <si>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</si>
  <si>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</si>
  <si>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</si>
  <si>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</si>
  <si>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</si>
  <si>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</si>
  <si>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</si>
  <si>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</si>
  <si>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</si>
  <si>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</si>
  <si>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</si>
  <si>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</si>
  <si>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</si>
  <si>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</si>
  <si>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</si>
  <si>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</si>
  <si>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</si>
  <si>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</si>
  <si>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</si>
  <si>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</si>
  <si>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</si>
  <si>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</si>
  <si>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</si>
  <si>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</si>
  <si>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</si>
  <si>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</si>
  <si>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</si>
  <si>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</si>
  <si>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</si>
  <si>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</si>
  <si>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</si>
  <si>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</si>
  <si>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</si>
  <si>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</si>
  <si>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</si>
  <si>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</si>
  <si>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</si>
  <si>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</si>
  <si>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</si>
  <si>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</si>
  <si>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</si>
  <si>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</si>
  <si>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</si>
  <si>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</si>
  <si>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</si>
  <si>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</si>
  <si>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</si>
  <si>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</si>
  <si>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</si>
  <si>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</si>
  <si>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</si>
  <si>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</si>
  <si>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</si>
  <si>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</si>
  <si>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</si>
  <si>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</si>
  <si>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</si>
  <si>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</si>
  <si>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</si>
  <si>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</si>
  <si>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</si>
  <si>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</si>
  <si>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</si>
  <si>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</si>
  <si>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</si>
  <si>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</si>
  <si>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</si>
  <si>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</si>
  <si>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</si>
  <si>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</si>
  <si>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</si>
  <si>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</si>
  <si>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</si>
  <si>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</si>
  <si>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</si>
  <si>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</si>
  <si>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</si>
  <si>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</si>
  <si>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</si>
  <si>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</si>
  <si>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</si>
  <si>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</si>
  <si>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</si>
  <si>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</si>
  <si>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</si>
  <si>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</si>
  <si>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</si>
  <si>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</si>
  <si>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</si>
  <si>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</si>
  <si>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</si>
  <si>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</si>
  <si>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</si>
  <si>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</si>
  <si>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</si>
  <si>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</si>
  <si>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</si>
  <si>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</si>
  <si>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</si>
  <si>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</si>
  <si>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</si>
  <si>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</si>
  <si>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</si>
  <si>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</si>
  <si>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</si>
  <si>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</si>
  <si>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</si>
  <si>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</si>
  <si>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</si>
  <si>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</si>
  <si>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</si>
  <si>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</si>
  <si>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</si>
  <si>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</si>
  <si>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</si>
  <si>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</si>
  <si>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</si>
  <si>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</si>
  <si>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</si>
  <si>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</si>
  <si>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</si>
  <si>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</si>
  <si>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</si>
  <si>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</si>
  <si>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</si>
  <si>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</si>
  <si>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</si>
  <si>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</si>
  <si>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</si>
  <si>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</si>
  <si>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</si>
  <si>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</si>
  <si>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</si>
  <si>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</si>
  <si>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</si>
  <si>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</si>
  <si>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</si>
  <si>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</si>
  <si>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</si>
  <si>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</si>
  <si>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</si>
  <si>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</si>
  <si>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</si>
  <si>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</si>
  <si>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</si>
  <si>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</si>
  <si>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</si>
  <si>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</si>
  <si>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</si>
  <si>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</si>
  <si>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</si>
  <si>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</si>
  <si>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</si>
  <si>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</si>
  <si>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</si>
  <si>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</si>
  <si>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</si>
  <si>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</si>
  <si>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</si>
  <si>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</si>
  <si>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</si>
  <si>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</si>
  <si>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</si>
  <si>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</si>
  <si>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</si>
  <si>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</si>
  <si>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</si>
  <si>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</si>
  <si>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</si>
  <si>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</si>
  <si>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</si>
  <si>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</si>
  <si>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</si>
  <si>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</si>
  <si>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</si>
  <si>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</si>
  <si>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</si>
  <si>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</si>
  <si>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</si>
  <si>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</si>
  <si>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</si>
  <si>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</si>
  <si>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</si>
  <si>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</si>
  <si>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</si>
  <si>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</si>
  <si>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</si>
  <si>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</si>
  <si>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</si>
  <si>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</si>
  <si>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</si>
  <si>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</si>
  <si>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</si>
  <si>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</si>
  <si>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</si>
  <si>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</si>
  <si>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</si>
  <si>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</si>
  <si>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</si>
  <si>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</si>
  <si>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</si>
  <si>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</si>
  <si>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</si>
  <si>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</si>
  <si>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</si>
  <si>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</si>
  <si>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</si>
  <si>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</si>
  <si>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</si>
  <si>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</si>
  <si>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</si>
  <si>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</si>
  <si>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</si>
  <si>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</si>
  <si>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</si>
  <si>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</si>
  <si>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</si>
  <si>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</si>
  <si>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</si>
  <si>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</si>
  <si>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</si>
  <si>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</si>
  <si>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</si>
  <si>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</si>
  <si>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</si>
  <si>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</si>
  <si>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</si>
  <si>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</si>
  <si>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</si>
  <si>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</si>
  <si>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</si>
  <si>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</si>
  <si>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</si>
  <si>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</si>
  <si>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</si>
  <si>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</si>
  <si>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</si>
  <si>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</si>
  <si>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</si>
  <si>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</si>
  <si>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</si>
  <si>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</si>
  <si>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</si>
  <si>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</si>
  <si>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</si>
  <si>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</si>
  <si>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</si>
  <si>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</si>
  <si>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</si>
  <si>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</si>
  <si>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</si>
  <si>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</si>
  <si>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</si>
  <si>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</si>
  <si>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</si>
  <si>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</si>
  <si>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</si>
  <si>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</si>
  <si>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</si>
  <si>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</si>
  <si>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</si>
  <si>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</si>
  <si>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</si>
  <si>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</si>
  <si>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</si>
  <si>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</si>
  <si>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</si>
  <si>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</si>
  <si>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</si>
  <si>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</si>
  <si>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</si>
  <si>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</si>
  <si>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</si>
  <si>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</si>
  <si>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</si>
  <si>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</si>
  <si>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</si>
  <si>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</si>
  <si>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</si>
  <si>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</si>
  <si>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</si>
  <si>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</si>
  <si>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</si>
  <si>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</si>
  <si>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</si>
  <si>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</si>
  <si>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</si>
  <si>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</si>
  <si>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</si>
  <si>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</si>
  <si>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</si>
  <si>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</si>
  <si>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</si>
  <si>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</si>
  <si>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</si>
  <si>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</si>
  <si>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</si>
  <si>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</si>
  <si>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</si>
  <si>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</si>
  <si>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</si>
  <si>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</si>
  <si>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</si>
  <si>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</si>
  <si>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</si>
  <si>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</si>
  <si>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</si>
  <si>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</si>
  <si>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</si>
  <si>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</si>
  <si>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</si>
  <si>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</si>
  <si>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</si>
  <si>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</si>
  <si>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</si>
  <si>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</si>
  <si>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</si>
  <si>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</si>
  <si>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</si>
  <si>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</si>
  <si>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</si>
  <si>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</si>
  <si>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</si>
  <si>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</si>
  <si>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</si>
  <si>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</si>
  <si>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</si>
  <si>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</si>
  <si>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</si>
  <si>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</si>
  <si>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</si>
  <si>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</si>
  <si>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</si>
  <si>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</si>
  <si>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</si>
  <si>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</si>
  <si>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</si>
  <si>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</si>
  <si>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</si>
  <si>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</si>
  <si>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</si>
  <si>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</si>
  <si>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</si>
  <si>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</si>
  <si>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</si>
  <si>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</si>
  <si>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</si>
  <si>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</si>
  <si>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</si>
  <si>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</si>
  <si>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</si>
  <si>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</si>
  <si>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</si>
  <si>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</si>
  <si>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</si>
  <si>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</si>
  <si>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</si>
  <si>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</si>
  <si>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</si>
  <si>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</si>
  <si>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</si>
  <si>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</si>
  <si>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</si>
  <si>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</si>
  <si>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</si>
  <si>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</si>
  <si>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</si>
  <si>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</si>
  <si>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</si>
  <si>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</si>
  <si>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</si>
  <si>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</si>
  <si>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</si>
  <si>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</si>
  <si>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</si>
  <si>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</si>
  <si>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</si>
  <si>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</si>
  <si>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</si>
  <si>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</si>
  <si>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</si>
  <si>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</si>
  <si>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</si>
  <si>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</si>
  <si>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</si>
  <si>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</si>
  <si>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</si>
  <si>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</si>
  <si>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</si>
  <si>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</si>
  <si>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</si>
  <si>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</si>
  <si>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</si>
  <si>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</si>
  <si>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</si>
  <si>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</si>
  <si>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</si>
  <si>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</si>
  <si>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</si>
  <si>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</si>
  <si>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</si>
  <si>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</si>
  <si>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</si>
  <si>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</si>
  <si>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</si>
  <si>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</si>
  <si>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</si>
  <si>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</si>
  <si>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</si>
  <si>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</si>
  <si>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</si>
  <si>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</si>
  <si>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</si>
  <si>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</si>
  <si>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</si>
  <si>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</si>
  <si>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</si>
  <si>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</si>
  <si>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</si>
  <si>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</si>
  <si>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</si>
  <si>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</si>
  <si>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</si>
  <si>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</si>
  <si>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</si>
  <si>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</si>
  <si>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</si>
  <si>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</si>
  <si>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</si>
  <si>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</si>
  <si>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</si>
  <si>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</si>
  <si>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</si>
  <si>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</si>
  <si>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</si>
  <si>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</si>
  <si>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</si>
  <si>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</si>
  <si>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</si>
  <si>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</si>
  <si>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</si>
  <si>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</si>
  <si>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</si>
  <si>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</si>
  <si>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</si>
  <si>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</si>
  <si>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</si>
  <si>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</si>
  <si>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</si>
  <si>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</si>
  <si>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</si>
  <si>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</si>
  <si>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</si>
  <si>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</si>
  <si>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</si>
  <si>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</si>
  <si>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</si>
  <si>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</si>
  <si>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</si>
  <si>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</si>
  <si>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</si>
  <si>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</si>
  <si>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</si>
  <si>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</si>
  <si>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</si>
  <si>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</si>
  <si>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</si>
  <si>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</si>
  <si>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</si>
  <si>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</si>
  <si>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</si>
  <si>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</si>
  <si>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</si>
  <si>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</si>
  <si>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</si>
  <si>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</si>
  <si>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</si>
  <si>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</si>
  <si>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</si>
  <si>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</si>
  <si>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</si>
  <si>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</si>
  <si>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</si>
  <si>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</si>
  <si>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</si>
  <si>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</si>
  <si>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</si>
  <si>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</si>
  <si>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</si>
  <si>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</si>
  <si>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</si>
  <si>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</si>
  <si>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</si>
  <si>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</si>
  <si>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</si>
  <si>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</si>
  <si>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</si>
  <si>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</si>
  <si>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</si>
  <si>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</si>
  <si>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</si>
  <si>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</si>
  <si>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</si>
  <si>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</si>
  <si>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</si>
  <si>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</si>
  <si>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</si>
  <si>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</si>
  <si>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</si>
  <si>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</si>
  <si>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</si>
  <si>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</si>
  <si>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</si>
  <si>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</si>
  <si>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</si>
  <si>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</si>
  <si>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</si>
  <si>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</si>
  <si>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</si>
  <si>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</si>
  <si>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</si>
  <si>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</si>
  <si>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</si>
  <si>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</si>
  <si>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</si>
  <si>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</si>
  <si>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</si>
  <si>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</si>
  <si>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</si>
  <si>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</si>
  <si>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</si>
  <si>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</si>
  <si>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</si>
  <si>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</si>
  <si>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</si>
  <si>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</si>
  <si>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</si>
  <si>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</si>
  <si>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</si>
  <si>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</si>
  <si>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</si>
  <si>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</si>
  <si>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</si>
  <si>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</si>
  <si>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</si>
  <si>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</si>
  <si>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</si>
  <si>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</si>
  <si>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</si>
  <si>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</si>
  <si>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</si>
  <si>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</si>
  <si>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</si>
  <si>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</si>
  <si>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</si>
  <si>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</si>
  <si>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</si>
  <si>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</si>
  <si>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</si>
  <si>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</si>
  <si>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</si>
  <si>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</si>
  <si>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</si>
  <si>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</si>
  <si>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</si>
  <si>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</si>
  <si>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</si>
  <si>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</si>
  <si>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</si>
  <si>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</si>
  <si>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</si>
  <si>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</si>
  <si>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</si>
  <si>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</si>
  <si>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</si>
  <si>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</si>
  <si>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</si>
  <si>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</si>
  <si>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</si>
  <si>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</si>
  <si>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</si>
  <si>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</si>
  <si>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</si>
  <si>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</si>
  <si>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</si>
  <si>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</si>
  <si>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</si>
  <si>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</si>
  <si>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</si>
  <si>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</si>
  <si>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</si>
  <si>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</si>
  <si>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</si>
  <si>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</si>
  <si>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</si>
  <si>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</si>
  <si>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</si>
  <si>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</si>
  <si>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</si>
  <si>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</si>
  <si>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</si>
  <si>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</si>
  <si>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</si>
  <si>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</si>
  <si>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</si>
  <si>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</si>
  <si>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</si>
  <si>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</si>
  <si>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</si>
  <si>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</si>
  <si>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</si>
  <si>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</si>
  <si>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</si>
  <si>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</si>
  <si>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</si>
  <si>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</si>
  <si>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</si>
  <si>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</si>
  <si>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</si>
  <si>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</si>
  <si>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</si>
  <si>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</si>
  <si>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</si>
  <si>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</si>
  <si>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</si>
  <si>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</si>
  <si>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</si>
  <si>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</si>
  <si>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</si>
  <si>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</si>
  <si>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</si>
  <si>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</si>
  <si>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</si>
  <si>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</si>
  <si>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</si>
  <si>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</si>
  <si>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</si>
  <si>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</si>
  <si>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</si>
  <si>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</si>
  <si>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</si>
  <si>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</si>
  <si>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</si>
  <si>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</si>
  <si>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</si>
  <si>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</si>
  <si>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</si>
  <si>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</si>
  <si>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</si>
  <si>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</si>
  <si>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</si>
  <si>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</si>
  <si>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</si>
  <si>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</si>
  <si>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</si>
  <si>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</si>
  <si>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</si>
  <si>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</si>
  <si>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</si>
  <si>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</si>
  <si>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</si>
  <si>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</si>
  <si>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</si>
  <si>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</si>
  <si>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</si>
  <si>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</si>
  <si>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</si>
  <si>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</si>
  <si>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</si>
  <si>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</si>
  <si>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</si>
  <si>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</si>
  <si>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</si>
  <si>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</si>
  <si>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</si>
  <si>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</si>
  <si>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</si>
  <si>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</si>
  <si>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</si>
  <si>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</si>
  <si>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</si>
  <si>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</si>
  <si>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</si>
  <si>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</si>
  <si>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</si>
  <si>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</si>
  <si>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</si>
  <si>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</si>
  <si>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</si>
  <si>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</si>
  <si>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</si>
  <si>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</si>
  <si>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</si>
  <si>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</si>
  <si>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</si>
  <si>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</si>
  <si>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</si>
  <si>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</si>
  <si>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</si>
  <si>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</si>
  <si>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</si>
  <si>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</si>
  <si>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</si>
  <si>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</si>
  <si>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</si>
  <si>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</si>
  <si>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</si>
  <si>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</si>
  <si>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</si>
  <si>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</si>
  <si>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</si>
  <si>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</si>
  <si>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</si>
  <si>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</si>
  <si>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</si>
  <si>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</si>
  <si>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</si>
  <si>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</si>
  <si>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</si>
  <si>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</si>
  <si>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</si>
  <si>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</si>
  <si>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</si>
  <si>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</si>
  <si>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</si>
  <si>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</si>
  <si>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</si>
  <si>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</si>
  <si>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</si>
  <si>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</si>
  <si>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</si>
  <si>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</si>
  <si>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</si>
  <si>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</si>
  <si>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</si>
  <si>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</si>
  <si>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</si>
  <si>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</si>
  <si>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</si>
  <si>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</si>
  <si>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</si>
  <si>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</si>
  <si>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</si>
  <si>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</si>
  <si>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</si>
  <si>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</si>
  <si>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</si>
  <si>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</si>
  <si>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</si>
  <si>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</si>
  <si>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</si>
  <si>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</si>
  <si>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</si>
  <si>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</si>
  <si>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</si>
  <si>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</si>
  <si>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</si>
  <si>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</si>
  <si>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</si>
  <si>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</si>
  <si>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</si>
  <si>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</si>
  <si>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</si>
  <si>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</si>
  <si>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</si>
  <si>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</si>
  <si>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</si>
  <si>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</si>
  <si>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</si>
  <si>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</si>
  <si>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</si>
  <si>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</si>
  <si>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</si>
  <si>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</si>
  <si>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</si>
  <si>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</si>
  <si>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</si>
  <si>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</si>
  <si>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</si>
  <si>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</si>
  <si>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</si>
  <si>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</si>
  <si>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</si>
  <si>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</si>
  <si>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</si>
  <si>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</si>
  <si>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</si>
  <si>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</si>
  <si>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</si>
  <si>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</si>
  <si>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</si>
  <si>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</si>
  <si>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</si>
  <si>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</si>
  <si>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</si>
  <si>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</si>
  <si>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</si>
  <si>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</si>
  <si>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</si>
  <si>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</si>
  <si>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</si>
  <si>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</si>
  <si>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</si>
  <si>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</si>
  <si>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</si>
  <si>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</si>
  <si>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</si>
  <si>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</si>
  <si>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</si>
  <si>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</si>
  <si>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</si>
  <si>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</si>
  <si>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</si>
  <si>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</si>
  <si>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</si>
  <si>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</si>
  <si>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</si>
  <si>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</si>
  <si>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</si>
  <si>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</si>
  <si>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</si>
  <si>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</si>
  <si>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</si>
  <si>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</si>
  <si>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</si>
  <si>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</si>
  <si>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</si>
  <si>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</si>
  <si>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</si>
  <si>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</si>
  <si>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</si>
  <si>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</si>
  <si>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</si>
  <si>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</si>
  <si>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</si>
  <si>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</si>
  <si>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</si>
  <si>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</si>
  <si>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</si>
  <si>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</si>
  <si>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</si>
  <si>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</si>
  <si>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</si>
  <si>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</si>
  <si>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</si>
  <si>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</si>
  <si>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</si>
  <si>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</si>
  <si>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</si>
  <si>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</si>
  <si>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</si>
  <si>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</si>
  <si>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</si>
  <si>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</si>
  <si>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</si>
  <si>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</si>
  <si>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</si>
  <si>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</si>
  <si>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</si>
  <si>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</si>
  <si>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</si>
  <si>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</si>
  <si>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</si>
  <si>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</si>
  <si>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</si>
  <si>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</si>
  <si>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</si>
  <si>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</si>
  <si>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</si>
  <si>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</si>
  <si>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</si>
  <si>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</si>
  <si>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</si>
  <si>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</si>
  <si>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</si>
  <si>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</si>
  <si>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</si>
  <si>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</si>
  <si>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</si>
  <si>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</si>
  <si>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</si>
  <si>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</si>
  <si>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</si>
  <si>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</si>
  <si>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</si>
  <si>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</si>
  <si>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</si>
  <si>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</si>
  <si>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</si>
  <si>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</si>
  <si>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</si>
  <si>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</si>
  <si>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</si>
  <si>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</si>
  <si>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</si>
  <si>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</si>
  <si>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</si>
  <si>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</si>
  <si>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</si>
  <si>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</si>
  <si>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</si>
  <si>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</si>
  <si>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</si>
  <si>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</si>
  <si>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</si>
  <si>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</si>
  <si>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</si>
  <si>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</si>
  <si>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</si>
  <si>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</si>
  <si>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</si>
  <si>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</si>
  <si>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</si>
  <si>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</si>
  <si>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</si>
  <si>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</si>
  <si>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</si>
  <si>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</si>
  <si>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</si>
  <si>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</si>
  <si>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</si>
  <si>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</si>
  <si>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</si>
  <si>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</si>
  <si>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</si>
  <si>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</si>
  <si>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</si>
  <si>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</si>
  <si>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</si>
  <si>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</si>
  <si>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</si>
  <si>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</si>
  <si>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</si>
  <si>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</si>
  <si>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</si>
  <si>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</si>
  <si>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</si>
  <si>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</si>
  <si>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</si>
  <si>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</si>
  <si>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</si>
  <si>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</si>
  <si>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</si>
  <si>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</si>
  <si>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</si>
  <si>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</si>
  <si>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</si>
  <si>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</si>
  <si>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</si>
  <si>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</si>
  <si>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</si>
  <si>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</si>
  <si>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</si>
  <si>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</si>
  <si>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</si>
  <si>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</si>
  <si>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</si>
  <si>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</si>
  <si>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</si>
  <si>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</si>
  <si>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</si>
  <si>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</si>
  <si>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</si>
  <si>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</si>
  <si>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</si>
  <si>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</si>
  <si>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</si>
  <si>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</si>
  <si>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</si>
  <si>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</si>
  <si>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</si>
  <si>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</si>
  <si>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</si>
  <si>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</si>
  <si>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</si>
  <si>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</si>
  <si>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</si>
  <si>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</si>
  <si>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</si>
  <si>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</si>
  <si>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</si>
  <si>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</si>
  <si>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</si>
  <si>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</si>
  <si>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</si>
  <si>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</si>
  <si>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</si>
  <si>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</si>
  <si>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</si>
  <si>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</si>
  <si>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</si>
  <si>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</si>
  <si>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</si>
  <si>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</si>
  <si>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</si>
  <si>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</si>
  <si>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</si>
  <si>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</si>
  <si>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</si>
  <si>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</si>
  <si>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</si>
  <si>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</si>
  <si>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</si>
  <si>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</si>
  <si>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</si>
  <si>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</si>
  <si>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</si>
  <si>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</si>
  <si>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</si>
  <si>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</si>
  <si>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</si>
  <si>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</si>
  <si>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</si>
  <si>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</si>
  <si>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</si>
  <si>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</si>
  <si>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</si>
  <si>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</si>
  <si>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</si>
  <si>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</si>
  <si>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</si>
  <si>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</si>
  <si>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</si>
  <si>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</si>
  <si>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</si>
  <si>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</si>
  <si>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</si>
  <si>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</si>
  <si>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</si>
  <si>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</si>
  <si>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</si>
  <si>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</si>
  <si>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</si>
  <si>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</si>
  <si>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</si>
  <si>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</si>
  <si>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</si>
  <si>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</si>
  <si>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</si>
  <si>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</si>
  <si>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</si>
  <si>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</si>
  <si>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</si>
  <si>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</si>
  <si>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</si>
  <si>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</si>
  <si>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</si>
  <si>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</si>
  <si>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</si>
  <si>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</si>
  <si>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</si>
  <si>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</si>
  <si>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</si>
  <si>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</si>
  <si>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</si>
  <si>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</si>
  <si>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</si>
  <si>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</si>
  <si>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</si>
  <si>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</si>
  <si>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</si>
  <si>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</si>
  <si>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</si>
  <si>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</si>
  <si>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</si>
  <si>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</si>
  <si>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</si>
  <si>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</si>
  <si>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</si>
  <si>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</si>
  <si>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</si>
  <si>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</si>
  <si>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</si>
  <si>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</si>
  <si>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</si>
  <si>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</si>
  <si>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</si>
  <si>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</si>
  <si>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</si>
  <si>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</si>
  <si>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</si>
  <si>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</si>
  <si>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</si>
  <si>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</si>
  <si>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</si>
  <si>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</si>
  <si>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</si>
  <si>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</si>
  <si>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</si>
  <si>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</si>
  <si>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</si>
  <si>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</si>
  <si>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</si>
  <si>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</si>
  <si>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</si>
  <si>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</si>
  <si>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</si>
  <si>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</si>
  <si>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</si>
  <si>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</si>
  <si>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</si>
  <si>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</si>
  <si>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</si>
  <si>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</si>
  <si>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</si>
  <si>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</si>
  <si>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</si>
  <si>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</si>
  <si>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</si>
  <si>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</si>
  <si>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</si>
  <si>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</si>
  <si>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</si>
  <si>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</si>
  <si>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</si>
  <si>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</si>
  <si>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</si>
  <si>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</si>
  <si>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</si>
  <si>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</si>
  <si>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</si>
  <si>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</si>
  <si>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</si>
  <si>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</si>
  <si>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</si>
  <si>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</si>
  <si>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</si>
  <si>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</si>
  <si>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</si>
  <si>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</si>
  <si>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</si>
  <si>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</si>
  <si>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</si>
  <si>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</si>
  <si>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</si>
  <si>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</si>
  <si>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</si>
  <si>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</si>
  <si>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</si>
  <si>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</si>
  <si>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</si>
  <si>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</si>
  <si>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</si>
  <si>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</si>
  <si>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</si>
  <si>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</si>
  <si>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</si>
  <si>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</si>
  <si>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</si>
  <si>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</si>
  <si>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</si>
  <si>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</si>
  <si>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</si>
  <si>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</si>
  <si>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</si>
  <si>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</si>
  <si>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</si>
  <si>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</si>
  <si>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</si>
  <si>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</si>
  <si>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</si>
  <si>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</si>
  <si>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</si>
  <si>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</si>
  <si>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</si>
  <si>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</si>
  <si>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</si>
  <si>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</si>
  <si>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</si>
  <si>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</si>
  <si>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</si>
  <si>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</si>
  <si>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</si>
  <si>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</si>
  <si>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</si>
  <si>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</si>
  <si>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</si>
  <si>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</si>
  <si>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</si>
  <si>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</si>
  <si>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</si>
  <si>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</si>
  <si>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</si>
  <si>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</si>
  <si>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</si>
  <si>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</si>
  <si>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</si>
  <si>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</si>
  <si>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</si>
  <si>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</si>
  <si>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</si>
  <si>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</si>
  <si>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</si>
  <si>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</si>
  <si>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</si>
  <si>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</si>
  <si>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</si>
  <si>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</si>
  <si>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</si>
  <si>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</si>
  <si>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</si>
  <si>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</si>
  <si>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</si>
  <si>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</si>
  <si>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</si>
  <si>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</si>
  <si>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</si>
  <si>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</si>
  <si>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</si>
  <si>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</si>
  <si>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</si>
  <si>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</si>
  <si>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</si>
  <si>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</si>
  <si>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</si>
  <si>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</si>
  <si>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</si>
  <si>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</si>
  <si>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</si>
  <si>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</si>
  <si>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</si>
  <si>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</si>
  <si>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</si>
  <si>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</si>
  <si>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</si>
  <si>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</si>
  <si>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</si>
  <si>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</si>
  <si>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</si>
  <si>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</si>
  <si>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</si>
  <si>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</si>
  <si>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</si>
  <si>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</si>
  <si>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</si>
  <si>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</si>
  <si>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</si>
  <si>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</si>
  <si>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</si>
  <si>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</si>
  <si>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</si>
  <si>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</si>
  <si>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</si>
  <si>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</si>
  <si>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</si>
  <si>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</si>
  <si>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</si>
  <si>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</si>
  <si>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</si>
  <si>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</si>
  <si>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</si>
  <si>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</si>
  <si>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</si>
  <si>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</si>
  <si>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</si>
  <si>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</si>
  <si>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</si>
  <si>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</si>
  <si>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</si>
  <si>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</si>
  <si>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</si>
  <si>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</si>
  <si>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</si>
  <si>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</si>
  <si>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</si>
  <si>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</si>
  <si>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</si>
  <si>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</si>
  <si>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</si>
  <si>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</si>
  <si>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</si>
  <si>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</si>
  <si>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</si>
  <si>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</si>
  <si>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</si>
  <si>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</si>
  <si>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</si>
  <si>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</si>
  <si>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</si>
  <si>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</si>
  <si>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</si>
  <si>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</si>
  <si>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</si>
  <si>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</si>
  <si>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</si>
  <si>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</si>
  <si>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</si>
  <si>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</si>
  <si>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</si>
  <si>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</si>
  <si>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</si>
  <si>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</si>
  <si>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</si>
  <si>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</si>
  <si>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</si>
  <si>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</si>
  <si>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</si>
  <si>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</si>
  <si>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</si>
  <si>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</si>
  <si>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</si>
  <si>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</si>
  <si>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</si>
  <si>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</si>
  <si>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</si>
  <si>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</si>
  <si>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</si>
  <si>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</si>
  <si>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</si>
  <si>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</si>
  <si>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</si>
  <si>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</si>
  <si>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</si>
  <si>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</si>
  <si>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</si>
  <si>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</si>
  <si>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</si>
  <si>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</si>
  <si>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</si>
  <si>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</si>
  <si>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</si>
  <si>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</si>
  <si>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</si>
  <si>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</si>
  <si>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</si>
  <si>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</si>
  <si>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</si>
  <si>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</si>
  <si>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</si>
  <si>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</si>
  <si>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</si>
  <si>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</si>
  <si>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</si>
  <si>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</si>
  <si>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</si>
  <si>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</si>
  <si>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</si>
  <si>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</si>
  <si>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</si>
  <si>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</si>
  <si>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</si>
  <si>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</si>
  <si>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</si>
  <si>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</si>
  <si>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</si>
  <si>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</si>
  <si>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</si>
  <si>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</si>
  <si>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</si>
  <si>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</si>
  <si>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</si>
  <si>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</si>
  <si>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</si>
  <si>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</si>
  <si>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</si>
  <si>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</si>
  <si>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</si>
  <si>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</si>
  <si>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</si>
  <si>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</si>
  <si>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</si>
  <si>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</si>
  <si>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</si>
  <si>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</si>
  <si>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</si>
  <si>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</si>
  <si>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</si>
  <si>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</si>
  <si>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</si>
  <si>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</si>
  <si>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</si>
  <si>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</si>
  <si>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</si>
  <si>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</si>
  <si>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</si>
  <si>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</si>
  <si>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</si>
  <si>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</si>
  <si>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</si>
  <si>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</si>
  <si>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</si>
  <si>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</si>
  <si>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</si>
  <si>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</si>
  <si>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</si>
  <si>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</si>
  <si>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</si>
  <si>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</si>
  <si>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</si>
  <si>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</si>
  <si>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</si>
  <si>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</si>
  <si>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</si>
  <si>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</si>
  <si>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</si>
  <si>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</si>
  <si>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</si>
  <si>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</si>
  <si>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</si>
  <si>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</si>
  <si>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</si>
  <si>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</si>
  <si>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</si>
  <si>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</si>
  <si>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</si>
  <si>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</si>
  <si>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</si>
  <si>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</si>
  <si>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</si>
  <si>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</si>
  <si>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</si>
  <si>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</si>
  <si>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</si>
  <si>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</si>
  <si>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</si>
  <si>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</si>
  <si>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</si>
  <si>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</si>
  <si>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</si>
  <si>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</si>
  <si>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</si>
  <si>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</si>
  <si>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</si>
  <si>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</si>
  <si>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</si>
  <si>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</si>
  <si>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</si>
  <si>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</si>
  <si>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</si>
  <si>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</si>
  <si>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</si>
  <si>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</si>
  <si>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</si>
  <si>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</si>
  <si>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</si>
  <si>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</si>
  <si>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</si>
  <si>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</si>
  <si>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</si>
  <si>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</si>
  <si>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</si>
  <si>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</si>
  <si>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</si>
  <si>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</si>
  <si>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</si>
  <si>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</si>
  <si>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</si>
  <si>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</si>
  <si>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</si>
  <si>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</si>
  <si>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</si>
  <si>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</si>
  <si>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</si>
  <si>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</si>
  <si>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</si>
  <si>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</si>
  <si>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</si>
  <si>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</si>
  <si>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</si>
  <si>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</si>
  <si>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</si>
  <si>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</si>
  <si>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</si>
  <si>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</si>
  <si>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</si>
  <si>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</si>
  <si>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</si>
  <si>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</si>
  <si>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</si>
  <si>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</si>
  <si>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</si>
  <si>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</si>
  <si>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</si>
  <si>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</si>
  <si>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</si>
  <si>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</si>
  <si>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</si>
  <si>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</si>
  <si>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</si>
  <si>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</si>
  <si>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</si>
  <si>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</si>
  <si>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</si>
  <si>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</si>
  <si>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</si>
  <si>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</si>
  <si>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</si>
  <si>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</si>
  <si>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</si>
  <si>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</si>
  <si>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</si>
  <si>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</si>
  <si>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</si>
  <si>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</si>
  <si>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</si>
  <si>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</si>
  <si>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</si>
  <si>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</si>
  <si>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</si>
  <si>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</si>
  <si>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</si>
  <si>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</si>
  <si>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</si>
  <si>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</si>
  <si>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</si>
  <si>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</si>
  <si>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</si>
  <si>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</si>
  <si>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</si>
  <si>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</si>
  <si>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</si>
  <si>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</si>
  <si>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</si>
  <si>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</si>
  <si>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</si>
  <si>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</si>
  <si>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</si>
  <si>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</si>
  <si>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</si>
  <si>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</si>
  <si>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</si>
  <si>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</si>
  <si>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</si>
  <si>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</si>
  <si>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</si>
  <si>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</si>
  <si>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</si>
  <si>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</si>
  <si>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</si>
  <si>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</si>
  <si>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</si>
  <si>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</si>
  <si>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</si>
  <si>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</si>
  <si>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</si>
  <si>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</si>
  <si>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</si>
  <si>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</si>
  <si>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</si>
  <si>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</si>
  <si>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</si>
  <si>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</si>
  <si>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</si>
  <si>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</si>
  <si>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</si>
  <si>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</si>
  <si>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</si>
  <si>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</si>
  <si>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</si>
  <si>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</si>
  <si>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</si>
  <si>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</si>
  <si>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</si>
  <si>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</si>
  <si>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</si>
  <si>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</si>
  <si>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</si>
  <si>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</si>
  <si>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</si>
  <si>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</si>
  <si>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</si>
  <si>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</si>
  <si>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</si>
  <si>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</si>
  <si>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</si>
  <si>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</si>
  <si>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</si>
  <si>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</si>
  <si>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</si>
  <si>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</si>
  <si>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</si>
  <si>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</si>
  <si>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</si>
  <si>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</si>
  <si>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</si>
  <si>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</si>
  <si>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</si>
  <si>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</si>
  <si>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</si>
  <si>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</si>
  <si>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</si>
  <si>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</si>
  <si>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</si>
  <si>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</si>
  <si>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</si>
  <si>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</si>
  <si>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</si>
  <si>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</si>
  <si>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</si>
  <si>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</si>
  <si>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</si>
  <si>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</si>
  <si>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</si>
  <si>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</si>
  <si>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</si>
  <si>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</si>
  <si>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</si>
  <si>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</si>
  <si>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</si>
  <si>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</si>
  <si>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</si>
  <si>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</si>
  <si>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</si>
  <si>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</si>
  <si>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</si>
  <si>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</si>
  <si>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</si>
  <si>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</si>
  <si>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</si>
  <si>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</si>
  <si>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</si>
  <si>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</si>
  <si>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</si>
  <si>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</si>
  <si>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</si>
  <si>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</si>
  <si>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</si>
  <si>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</si>
  <si>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</si>
  <si>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</si>
  <si>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</si>
  <si>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</si>
  <si>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</si>
  <si>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</si>
  <si>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</si>
  <si>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</si>
  <si>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</si>
  <si>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</si>
  <si>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</si>
  <si>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</si>
  <si>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</si>
  <si>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</si>
  <si>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</si>
  <si>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</si>
  <si>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</si>
  <si>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</si>
  <si>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</si>
  <si>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</si>
  <si>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</si>
  <si>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</si>
  <si>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</si>
  <si>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</si>
  <si>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</si>
  <si>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</si>
  <si>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</si>
  <si>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</si>
  <si>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</si>
  <si>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</si>
  <si>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</si>
  <si>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</si>
  <si>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</si>
  <si>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</si>
  <si>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</si>
  <si>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</si>
  <si>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</si>
  <si>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</si>
  <si>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</si>
  <si>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</si>
  <si>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</si>
  <si>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</si>
  <si>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</si>
  <si>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</si>
  <si>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</si>
  <si>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</si>
  <si>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</si>
  <si>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</si>
  <si>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</si>
  <si>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</si>
  <si>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</si>
  <si>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</si>
  <si>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</si>
  <si>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</si>
  <si>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</si>
  <si>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</si>
  <si>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</si>
  <si>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</si>
  <si>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</si>
  <si>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</si>
  <si>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</si>
  <si>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</si>
  <si>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</si>
  <si>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</si>
  <si>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</si>
  <si>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</si>
  <si>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</si>
  <si>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</si>
  <si>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</si>
  <si>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</si>
  <si>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</si>
  <si>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</si>
  <si>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</si>
  <si>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</si>
  <si>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</si>
  <si>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</si>
  <si>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</si>
  <si>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</si>
  <si>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</si>
  <si>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</si>
  <si>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</si>
  <si>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</si>
  <si>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</si>
  <si>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</si>
  <si>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</si>
  <si>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</si>
  <si>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</si>
  <si>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</si>
  <si>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</si>
  <si>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</si>
  <si>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</si>
  <si>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</si>
  <si>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</si>
  <si>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</si>
  <si>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</si>
  <si>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</si>
  <si>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</si>
  <si>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</si>
  <si>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</si>
  <si>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</si>
  <si>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</si>
  <si>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</si>
  <si>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</si>
  <si>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</si>
  <si>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</si>
  <si>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</si>
  <si>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</si>
  <si>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</si>
  <si>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</si>
  <si>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</si>
  <si>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</si>
  <si>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</si>
  <si>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</si>
  <si>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</si>
  <si>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</si>
  <si>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</si>
  <si>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</si>
  <si>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</si>
  <si>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</si>
  <si>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</si>
  <si>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</si>
  <si>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</si>
  <si>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</si>
  <si>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</si>
  <si>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</si>
  <si>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</si>
  <si>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</si>
  <si>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</si>
  <si>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</si>
  <si>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</si>
  <si>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</si>
  <si>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</si>
  <si>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</si>
  <si>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</si>
  <si>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</si>
  <si>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</si>
  <si>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</si>
  <si>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</si>
  <si>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</si>
  <si>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</si>
  <si>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</si>
  <si>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</si>
  <si>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</si>
  <si>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</si>
  <si>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</si>
  <si>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</si>
  <si>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</si>
  <si>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</si>
  <si>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</si>
  <si>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</si>
  <si>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</si>
  <si>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</si>
  <si>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</si>
  <si>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</si>
  <si>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</si>
  <si>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</si>
  <si>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</si>
  <si>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</si>
  <si>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</si>
  <si>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</si>
  <si>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</si>
  <si>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</si>
  <si>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</si>
  <si>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</si>
  <si>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</si>
  <si>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</si>
  <si>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</si>
  <si>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</si>
  <si>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</si>
  <si>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</si>
  <si>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</si>
  <si>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</si>
  <si>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</si>
  <si>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</si>
  <si>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</si>
  <si>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</si>
  <si>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</si>
  <si>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</si>
  <si>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</si>
  <si>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</si>
  <si>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</si>
  <si>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</si>
  <si>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</si>
  <si>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</si>
  <si>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</si>
  <si>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</si>
  <si>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</si>
  <si>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</si>
  <si>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</si>
  <si>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</si>
  <si>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</si>
  <si>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</si>
  <si>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</si>
  <si>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</si>
  <si>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</si>
  <si>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</si>
  <si>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</si>
  <si>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</si>
  <si>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</si>
  <si>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</si>
  <si>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</si>
  <si>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</si>
  <si>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</si>
  <si>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</si>
  <si>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</si>
  <si>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</si>
  <si>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</si>
  <si>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</si>
  <si>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</si>
  <si>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</si>
  <si>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</si>
  <si>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</si>
  <si>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</si>
  <si>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</si>
  <si>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</si>
  <si>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</si>
  <si>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</si>
  <si>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</si>
  <si>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</si>
  <si>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</si>
  <si>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</si>
  <si>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</si>
  <si>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</si>
  <si>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</si>
  <si>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</si>
  <si>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</si>
  <si>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</si>
  <si>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</si>
  <si>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</si>
  <si>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</si>
  <si>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</si>
  <si>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</si>
  <si>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</si>
  <si>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</si>
  <si>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</si>
  <si>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</si>
  <si>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</si>
  <si>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</si>
  <si>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</si>
  <si>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</si>
  <si>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</si>
  <si>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</si>
  <si>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</si>
  <si>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</si>
  <si>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</si>
  <si>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</si>
  <si>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</si>
  <si>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</si>
  <si>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</si>
  <si>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</si>
  <si>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</si>
  <si>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</si>
  <si>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</si>
  <si>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</si>
  <si>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</si>
  <si>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</si>
  <si>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</si>
  <si>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</si>
  <si>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</si>
  <si>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</si>
  <si>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</si>
  <si>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</si>
  <si>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</si>
  <si>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</si>
  <si>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</si>
  <si>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</si>
  <si>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</si>
  <si>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</si>
  <si>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</si>
  <si>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</si>
  <si>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</si>
  <si>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</si>
  <si>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</si>
  <si>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</si>
  <si>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</si>
  <si>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</si>
  <si>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</si>
  <si>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</si>
  <si>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</si>
  <si>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</si>
  <si>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</si>
  <si>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</si>
  <si>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</si>
  <si>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</si>
  <si>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</si>
  <si>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</si>
  <si>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</si>
  <si>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</si>
  <si>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</si>
  <si>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</si>
  <si>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</si>
  <si>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</si>
  <si>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</si>
  <si>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</si>
  <si>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</si>
  <si>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</si>
  <si>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</si>
  <si>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</si>
  <si>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</si>
  <si>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</si>
  <si>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</si>
  <si>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</si>
  <si>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</si>
  <si>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</si>
  <si>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</si>
  <si>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</si>
  <si>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</si>
  <si>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</si>
  <si>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</si>
  <si>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</si>
  <si>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</si>
  <si>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</si>
  <si>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</si>
  <si>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</si>
  <si>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</si>
  <si>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</si>
  <si>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</si>
  <si>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</si>
  <si>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</si>
  <si>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</si>
  <si>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</si>
  <si>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</si>
  <si>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</si>
  <si>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</si>
  <si>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</si>
  <si>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</si>
  <si>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</si>
  <si>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</si>
  <si>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</si>
  <si>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</si>
  <si>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</si>
  <si>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</si>
  <si>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</si>
  <si>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</si>
  <si>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</si>
  <si>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</si>
  <si>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</si>
  <si>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</si>
  <si>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</si>
  <si>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</si>
  <si>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</si>
  <si>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</si>
  <si>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</si>
  <si>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</si>
  <si>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</si>
  <si>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</si>
  <si>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</si>
  <si>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</si>
  <si>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</si>
  <si>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</si>
  <si>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</si>
  <si>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</si>
  <si>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</si>
  <si>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</si>
  <si>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</si>
  <si>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</si>
  <si>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</si>
  <si>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</si>
  <si>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</si>
  <si>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</si>
  <si>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</si>
  <si>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</si>
  <si>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</si>
  <si>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</si>
  <si>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</si>
  <si>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</si>
  <si>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</si>
  <si>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</si>
  <si>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</si>
  <si>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</si>
  <si>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</si>
  <si>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</si>
  <si>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</si>
  <si>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</si>
  <si>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</si>
  <si>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</si>
  <si>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</si>
  <si>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</si>
  <si>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</si>
  <si>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</si>
  <si>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</si>
  <si>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</si>
  <si>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</si>
  <si>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</si>
  <si>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</si>
  <si>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</si>
  <si>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</si>
  <si>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</si>
  <si>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</si>
  <si>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</si>
  <si>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</si>
  <si>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</si>
  <si>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</si>
  <si>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</si>
  <si>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</si>
  <si>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</si>
  <si>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</si>
  <si>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</si>
  <si>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</si>
  <si>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</si>
  <si>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</si>
  <si>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</si>
  <si>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</si>
  <si>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</si>
  <si>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</si>
  <si>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</si>
  <si>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</si>
  <si>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</si>
  <si>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</si>
  <si>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</si>
  <si>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</si>
  <si>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</si>
  <si>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</si>
  <si>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</si>
  <si>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</si>
  <si>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</si>
  <si>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</si>
  <si>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</si>
  <si>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</si>
  <si>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</si>
  <si>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</si>
  <si>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</si>
  <si>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</si>
  <si>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</si>
  <si>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</si>
  <si>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</si>
  <si>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</si>
  <si>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</si>
  <si>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</si>
  <si>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</si>
  <si>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</si>
  <si>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</si>
  <si>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</si>
  <si>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</si>
  <si>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</si>
  <si>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</si>
  <si>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</si>
  <si>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</si>
  <si>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</si>
  <si>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</si>
  <si>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</si>
  <si>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</si>
  <si>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</si>
  <si>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</si>
  <si>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</si>
  <si>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</si>
  <si>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</si>
  <si>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</si>
  <si>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</si>
  <si>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</si>
  <si>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</si>
  <si>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</si>
  <si>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</si>
  <si>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</si>
  <si>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</si>
  <si>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</si>
  <si>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</si>
  <si>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</si>
  <si>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</si>
  <si>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</si>
  <si>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</si>
  <si>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</si>
  <si>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</si>
  <si>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</si>
  <si>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</si>
  <si>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</si>
  <si>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</si>
  <si>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</si>
  <si>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</si>
  <si>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</si>
  <si>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</si>
  <si>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</si>
  <si>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</si>
  <si>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</si>
  <si>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</si>
  <si>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</si>
  <si>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</si>
  <si>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</si>
  <si>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</si>
  <si>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</si>
  <si>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</si>
  <si>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</si>
  <si>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</si>
  <si>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</si>
  <si>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</si>
  <si>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</si>
  <si>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</si>
  <si>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</si>
  <si>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</si>
  <si>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</si>
  <si>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</si>
  <si>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</si>
  <si>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</si>
  <si>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</si>
  <si>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</si>
  <si>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</si>
  <si>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</si>
  <si>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</si>
  <si>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</si>
  <si>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</si>
  <si>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</si>
  <si>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</si>
  <si>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</si>
  <si>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</si>
  <si>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</si>
  <si>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</si>
  <si>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</si>
  <si>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</si>
  <si>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</si>
  <si>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</si>
  <si>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</si>
  <si>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</si>
  <si>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</si>
  <si>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</si>
  <si>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</si>
  <si>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</si>
  <si>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</si>
  <si>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</si>
  <si>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</si>
  <si>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</si>
  <si>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</si>
  <si>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</si>
  <si>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</si>
  <si>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</si>
  <si>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</si>
  <si>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</si>
  <si>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</si>
  <si>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</si>
  <si>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</si>
  <si>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</si>
  <si>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</si>
  <si>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</si>
  <si>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</si>
  <si>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</si>
  <si>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</si>
  <si>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</si>
  <si>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</si>
  <si>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</si>
  <si>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</si>
  <si>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</si>
  <si>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</si>
  <si>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</si>
  <si>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</si>
  <si>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</si>
  <si>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</si>
  <si>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</si>
  <si>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</si>
  <si>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</si>
  <si>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</si>
  <si>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</si>
  <si>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</si>
  <si>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</si>
  <si>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</si>
  <si>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</si>
  <si>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</si>
  <si>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</si>
  <si>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</si>
  <si>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</si>
  <si>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</si>
  <si>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</si>
  <si>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</si>
  <si>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</si>
  <si>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</si>
  <si>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</si>
  <si>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</si>
  <si>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</si>
  <si>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</si>
  <si>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</si>
  <si>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</si>
  <si>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</si>
  <si>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</si>
  <si>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</si>
  <si>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</si>
  <si>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</si>
  <si>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</si>
  <si>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</si>
  <si>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</si>
  <si>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</si>
  <si>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</si>
  <si>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</si>
  <si>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</si>
  <si>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</si>
  <si>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</si>
  <si>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</si>
  <si>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</si>
  <si>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</si>
  <si>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</si>
  <si>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</si>
  <si>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</si>
  <si>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</si>
  <si>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</si>
  <si>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</si>
  <si>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</si>
  <si>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</si>
  <si>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</si>
  <si>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</si>
  <si>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</si>
  <si>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</si>
  <si>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</si>
  <si>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</si>
  <si>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</si>
  <si>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</si>
  <si>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</si>
  <si>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</si>
  <si>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</si>
  <si>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</si>
  <si>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</si>
  <si>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</si>
  <si>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</si>
  <si>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</si>
  <si>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</si>
  <si>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</si>
  <si>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</si>
  <si>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</si>
  <si>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</si>
  <si>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</si>
  <si>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</si>
  <si>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</si>
  <si>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</si>
  <si>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</si>
  <si>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</si>
  <si>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</si>
  <si>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</si>
  <si>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</si>
  <si>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</si>
  <si>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</si>
  <si>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</si>
  <si>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</si>
  <si>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</si>
  <si>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</si>
  <si>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</si>
  <si>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</si>
  <si>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</si>
  <si>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</si>
  <si>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</si>
  <si>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</si>
  <si>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</si>
  <si>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</si>
  <si>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</si>
  <si>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</si>
  <si>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</si>
  <si>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</si>
  <si>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</si>
  <si>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</si>
  <si>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</si>
  <si>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</si>
  <si>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</si>
  <si>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</si>
  <si>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</si>
  <si>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</si>
  <si>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</si>
  <si>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</si>
  <si>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</si>
  <si>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</si>
  <si>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</si>
  <si>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</si>
  <si>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</si>
  <si>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</si>
  <si>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</si>
  <si>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</si>
  <si>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</si>
  <si>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</si>
  <si>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</si>
  <si>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</si>
  <si>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</si>
  <si>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</si>
  <si>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</si>
  <si>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</si>
  <si>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</si>
  <si>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</si>
  <si>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</si>
  <si>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</si>
  <si>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</si>
  <si>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</si>
  <si>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</si>
  <si>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</si>
  <si>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</si>
  <si>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</si>
  <si>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</si>
  <si>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</si>
  <si>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</si>
  <si>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</si>
  <si>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</si>
  <si>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</si>
  <si>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</si>
  <si>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</si>
  <si>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</si>
  <si>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</si>
  <si>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</si>
  <si>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</si>
  <si>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</si>
  <si>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</si>
  <si>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</si>
  <si>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</si>
  <si>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</si>
  <si>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</si>
  <si>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</si>
  <si>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</si>
  <si>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</si>
  <si>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</si>
  <si>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</si>
  <si>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</si>
  <si>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</si>
  <si>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</si>
  <si>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</si>
  <si>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</si>
  <si>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</si>
  <si>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</si>
  <si>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</si>
  <si>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</si>
  <si>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</si>
  <si>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</si>
  <si>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</si>
  <si>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</si>
  <si>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</si>
  <si>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</si>
  <si>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</si>
  <si>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</si>
  <si>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</si>
  <si>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</si>
  <si>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</si>
  <si>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</si>
  <si>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</si>
  <si>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</si>
  <si>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</si>
  <si>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</si>
  <si>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</si>
  <si>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</si>
  <si>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</si>
  <si>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</si>
  <si>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</si>
  <si>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</si>
  <si>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</si>
  <si>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</si>
  <si>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</si>
  <si>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</si>
  <si>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</si>
  <si>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</si>
  <si>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</si>
  <si>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</si>
  <si>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</si>
  <si>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</si>
  <si>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</si>
  <si>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</si>
  <si>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</si>
  <si>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</si>
  <si>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</si>
  <si>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</si>
  <si>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</si>
  <si>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</si>
  <si>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</si>
  <si>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</si>
  <si>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</si>
  <si>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</si>
  <si>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</si>
  <si>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</si>
  <si>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</si>
  <si>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</si>
  <si>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</si>
  <si>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</si>
  <si>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</si>
  <si>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</si>
  <si>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</si>
  <si>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</si>
  <si>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</si>
  <si>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</si>
  <si>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</si>
  <si>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</si>
  <si>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</si>
  <si>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</si>
  <si>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</si>
  <si>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</si>
  <si>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</si>
  <si>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</si>
  <si>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</si>
  <si>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</si>
  <si>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</si>
  <si>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</si>
  <si>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</si>
  <si>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</si>
  <si>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</si>
  <si>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</si>
  <si>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</si>
  <si>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</si>
  <si>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</si>
  <si>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</si>
  <si>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</si>
  <si>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</si>
  <si>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</si>
  <si>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</si>
  <si>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</si>
  <si>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</si>
  <si>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</si>
  <si>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</si>
  <si>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</si>
  <si>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</si>
  <si>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</si>
  <si>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</si>
  <si>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</si>
  <si>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</si>
  <si>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</si>
  <si>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</si>
  <si>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</si>
  <si>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</si>
  <si>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</si>
  <si>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</si>
  <si>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</si>
  <si>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</si>
  <si>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</si>
  <si>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</si>
  <si>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</si>
  <si>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</si>
  <si>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</si>
  <si>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</si>
  <si>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</si>
  <si>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</si>
  <si>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</si>
  <si>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</si>
  <si>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</si>
  <si>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</si>
  <si>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</si>
  <si>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</si>
  <si>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</si>
  <si>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</si>
  <si>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</si>
  <si>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</si>
  <si>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</si>
  <si>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</si>
  <si>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</si>
  <si>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</si>
  <si>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</si>
  <si>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</si>
  <si>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</si>
  <si>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</si>
  <si>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</si>
  <si>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</si>
  <si>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</si>
  <si>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</si>
  <si>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</si>
  <si>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</si>
  <si>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</si>
  <si>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</si>
  <si>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</si>
  <si>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</si>
  <si>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</si>
  <si>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</si>
  <si>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</si>
  <si>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</si>
  <si>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</si>
  <si>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</si>
  <si>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</si>
  <si>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</si>
  <si>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</si>
  <si>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</si>
  <si>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</si>
  <si>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</si>
  <si>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</si>
  <si>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</si>
  <si>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</si>
  <si>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</si>
  <si>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</si>
  <si>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</si>
  <si>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</si>
  <si>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</si>
  <si>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</si>
  <si>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</si>
  <si>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</si>
  <si>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</si>
  <si>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</si>
  <si>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</si>
  <si>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</si>
  <si>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</si>
  <si>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</si>
  <si>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</si>
  <si>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</si>
  <si>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</si>
  <si>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</si>
  <si>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</si>
  <si>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</si>
  <si>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</si>
  <si>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</si>
  <si>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</si>
  <si>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</si>
  <si>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</si>
  <si>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</si>
  <si>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</si>
  <si>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</si>
  <si>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</si>
  <si>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</si>
  <si>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</si>
  <si>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</si>
  <si>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</si>
  <si>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</si>
  <si>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</si>
  <si>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</si>
  <si>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</si>
  <si>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</si>
  <si>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</si>
  <si>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</si>
  <si>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</si>
  <si>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</si>
  <si>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</si>
  <si>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</si>
  <si>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</si>
  <si>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</si>
  <si>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</si>
  <si>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</si>
  <si>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</si>
  <si>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</si>
  <si>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</si>
  <si>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</si>
  <si>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</si>
  <si>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</si>
  <si>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</si>
  <si>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</si>
  <si>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</si>
  <si>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</si>
  <si>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</si>
  <si>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</si>
  <si>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</si>
  <si>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</si>
  <si>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</si>
  <si>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</si>
  <si>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</si>
  <si>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</si>
  <si>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</si>
  <si>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</si>
  <si>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</si>
  <si>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</si>
  <si>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</si>
  <si>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</si>
  <si>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</si>
  <si>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</si>
  <si>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</si>
  <si>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</si>
  <si>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</si>
  <si>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</si>
  <si>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</si>
  <si>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</si>
  <si>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</si>
  <si>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</si>
  <si>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</si>
  <si>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</si>
  <si>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</si>
  <si>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</si>
  <si>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</si>
  <si>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</si>
  <si>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</si>
  <si>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</si>
  <si>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</si>
  <si>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</si>
  <si>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</si>
  <si>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</si>
  <si>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</si>
  <si>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</si>
  <si>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</si>
  <si>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</si>
  <si>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</si>
  <si>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</si>
  <si>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</si>
  <si>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</si>
  <si>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</si>
  <si>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</si>
  <si>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</si>
  <si>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</si>
  <si>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</si>
  <si>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</si>
  <si>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</si>
  <si>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</si>
  <si>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</si>
  <si>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</si>
  <si>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</si>
  <si>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</si>
  <si>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</si>
  <si>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</si>
  <si>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</si>
  <si>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</si>
  <si>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</si>
  <si>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</si>
  <si>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</si>
  <si>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</si>
  <si>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</si>
  <si>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</si>
  <si>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</si>
  <si>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</si>
  <si>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</si>
  <si>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</si>
  <si>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</si>
  <si>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</si>
  <si>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</si>
  <si>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</si>
  <si>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</si>
  <si>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</si>
  <si>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</si>
  <si>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</si>
  <si>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</si>
  <si>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</si>
  <si>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</si>
  <si>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</si>
  <si>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</si>
  <si>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</si>
  <si>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</si>
  <si>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</si>
  <si>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</si>
  <si>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</si>
  <si>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</si>
  <si>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</si>
  <si>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</si>
  <si>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</si>
  <si>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</si>
  <si>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</si>
  <si>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</si>
  <si>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</si>
  <si>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</si>
  <si>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</si>
  <si>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</si>
  <si>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</si>
  <si>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</si>
  <si>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</si>
  <si>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</si>
  <si>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</si>
  <si>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</si>
  <si>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</si>
  <si>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</si>
  <si>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</si>
  <si>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</si>
  <si>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</si>
  <si>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</si>
  <si>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</si>
  <si>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</si>
  <si>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</si>
  <si>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</si>
  <si>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</si>
  <si>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</si>
  <si>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</si>
  <si>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</si>
  <si>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</si>
  <si>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</si>
  <si>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</si>
  <si>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</si>
  <si>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</si>
  <si>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</si>
  <si>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</si>
  <si>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</si>
  <si>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</si>
  <si>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</si>
  <si>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</si>
  <si>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</si>
  <si>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</si>
  <si>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</si>
  <si>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</si>
  <si>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</si>
  <si>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</si>
  <si>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</si>
  <si>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</si>
  <si>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</si>
  <si>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</si>
  <si>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</si>
  <si>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</si>
  <si>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</si>
  <si>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</si>
  <si>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</si>
  <si>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</si>
  <si>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</si>
  <si>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</si>
  <si>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</si>
  <si>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</si>
  <si>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</si>
  <si>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</si>
  <si>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</si>
  <si>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</si>
  <si>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</si>
  <si>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</si>
  <si>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</si>
  <si>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</si>
  <si>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</si>
  <si>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</si>
  <si>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</si>
  <si>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</si>
  <si>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</si>
  <si>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</si>
  <si>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</si>
  <si>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</si>
  <si>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</si>
  <si>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</si>
  <si>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</si>
  <si>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</si>
  <si>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</si>
  <si>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</si>
  <si>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</si>
  <si>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</si>
  <si>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</si>
  <si>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</si>
  <si>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</si>
  <si>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</si>
  <si>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</si>
  <si>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</si>
  <si>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</si>
  <si>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</si>
  <si>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</si>
  <si>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</si>
  <si>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</si>
  <si>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</si>
  <si>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</si>
  <si>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</si>
  <si>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</si>
  <si>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</si>
  <si>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</si>
  <si>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</si>
  <si>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</si>
  <si>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</si>
  <si>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</si>
  <si>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</si>
  <si>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</si>
  <si>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</si>
  <si>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</si>
  <si>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</si>
  <si>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</si>
  <si>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</si>
  <si>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</si>
  <si>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</si>
  <si>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</si>
  <si>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</si>
  <si>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</si>
  <si>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</si>
  <si>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</si>
  <si>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</si>
  <si>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</si>
  <si>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</si>
  <si>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</si>
  <si>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</si>
  <si>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</si>
  <si>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</si>
  <si>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</si>
  <si>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</si>
  <si>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</si>
  <si>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</si>
  <si>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</si>
  <si>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</si>
  <si>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</si>
  <si>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</si>
  <si>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</si>
  <si>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</si>
  <si>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</si>
  <si>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</si>
  <si>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</si>
  <si>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</si>
  <si>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</si>
  <si>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</si>
  <si>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</si>
  <si>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</si>
  <si>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</si>
  <si>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</si>
  <si>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</si>
  <si>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</si>
  <si>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</si>
  <si>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</si>
  <si>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</si>
  <si>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</si>
  <si>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</si>
  <si>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</si>
  <si>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</si>
  <si>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</si>
  <si>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</si>
  <si>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</si>
  <si>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</si>
  <si>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</si>
  <si>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</si>
  <si>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</si>
  <si>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</si>
  <si>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</si>
  <si>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</si>
  <si>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</si>
  <si>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</si>
  <si>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</si>
  <si>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</si>
  <si>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</si>
  <si>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</si>
  <si>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</si>
  <si>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</si>
  <si>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</si>
  <si>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</si>
  <si>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</si>
  <si>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</si>
  <si>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</si>
  <si>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</si>
  <si>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</si>
  <si>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</si>
  <si>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</si>
  <si>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</si>
  <si>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</si>
  <si>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</si>
  <si>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</si>
  <si>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</si>
  <si>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</si>
  <si>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</si>
  <si>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</si>
  <si>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</si>
  <si>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</si>
  <si>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</si>
  <si>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</si>
  <si>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</si>
  <si>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</si>
  <si>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</si>
  <si>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</si>
  <si>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</si>
  <si>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</si>
  <si>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</si>
  <si>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</si>
  <si>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</si>
  <si>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</si>
  <si>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</si>
  <si>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</si>
  <si>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</si>
  <si>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</si>
  <si>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</si>
  <si>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</si>
  <si>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</si>
  <si>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</si>
  <si>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</si>
  <si>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</si>
  <si>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</si>
  <si>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</si>
  <si>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</si>
  <si>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</si>
  <si>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</si>
  <si>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</si>
  <si>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</si>
  <si>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</si>
  <si>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</si>
  <si>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</si>
  <si>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</si>
  <si>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</si>
  <si>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</si>
  <si>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</si>
  <si>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</si>
  <si>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</si>
  <si>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</si>
  <si>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</si>
  <si>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</si>
  <si>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</si>
  <si>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</si>
  <si>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</si>
  <si>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</si>
  <si>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</si>
  <si>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</si>
  <si>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</si>
  <si>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</si>
  <si>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</si>
  <si>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</si>
  <si>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</si>
  <si>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</si>
  <si>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</si>
  <si>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</si>
  <si>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</si>
  <si>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</si>
  <si>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</si>
  <si>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</si>
  <si>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</si>
  <si>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</si>
  <si>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</si>
  <si>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</si>
  <si>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</si>
  <si>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</si>
  <si>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</si>
  <si>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</si>
  <si>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</si>
  <si>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</si>
  <si>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</si>
  <si>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</si>
  <si>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</si>
  <si>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</si>
  <si>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</si>
  <si>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</si>
  <si>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</si>
  <si>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</si>
  <si>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</si>
  <si>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</si>
  <si>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</si>
  <si>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</si>
  <si>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</si>
  <si>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</si>
  <si>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</si>
  <si>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</si>
  <si>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</si>
  <si>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</si>
  <si>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</si>
  <si>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</si>
  <si>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</si>
  <si>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</si>
  <si>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</si>
  <si>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</si>
  <si>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</si>
  <si>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</si>
  <si>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</si>
  <si>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</si>
  <si>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</si>
  <si>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</si>
  <si>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</si>
  <si>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</si>
  <si>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</si>
  <si>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</si>
  <si>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</si>
  <si>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</si>
  <si>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</si>
  <si>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</si>
  <si>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</si>
  <si>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</si>
  <si>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</si>
  <si>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</si>
  <si>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</si>
  <si>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</si>
  <si>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</si>
  <si>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</si>
  <si>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</si>
  <si>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</si>
  <si>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</si>
  <si>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</si>
  <si>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</si>
  <si>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</si>
  <si>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</si>
  <si>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</si>
  <si>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</si>
  <si>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</si>
  <si>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</si>
  <si>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</si>
  <si>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</si>
  <si>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</si>
  <si>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</si>
  <si>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</si>
  <si>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</si>
  <si>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</si>
  <si>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</si>
  <si>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</si>
  <si>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</si>
  <si>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</si>
  <si>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</si>
  <si>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</si>
  <si>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</si>
  <si>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</si>
  <si>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</si>
  <si>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</si>
  <si>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</si>
  <si>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</si>
  <si>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</si>
  <si>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</si>
  <si>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</si>
  <si>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</si>
  <si>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</si>
  <si>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</si>
  <si>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</si>
  <si>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</si>
  <si>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</si>
  <si>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</si>
  <si>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</si>
  <si>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</si>
  <si>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</si>
  <si>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</si>
  <si>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</si>
  <si>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</si>
  <si>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</si>
  <si>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</si>
  <si>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</si>
  <si>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</si>
  <si>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</si>
  <si>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</si>
  <si>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</si>
  <si>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</si>
  <si>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</si>
  <si>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</si>
  <si>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</si>
  <si>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</si>
  <si>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</si>
  <si>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</si>
  <si>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</si>
  <si>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</si>
  <si>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</si>
  <si>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</si>
  <si>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</si>
  <si>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</si>
  <si>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</si>
  <si>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</si>
  <si>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</si>
  <si>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</si>
  <si>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</si>
  <si>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</si>
  <si>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</si>
  <si>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</si>
  <si>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</si>
  <si>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</si>
  <si>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</si>
  <si>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</si>
  <si>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</si>
  <si>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</si>
  <si>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</si>
  <si>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</si>
  <si>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</si>
  <si>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</si>
  <si>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</si>
  <si>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</si>
  <si>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</si>
  <si>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</si>
  <si>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</si>
  <si>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</si>
  <si>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</si>
  <si>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</si>
  <si>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</si>
  <si>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</si>
  <si>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</si>
  <si>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</si>
  <si>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</si>
  <si>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</si>
  <si>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</si>
  <si>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</si>
  <si>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</si>
  <si>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</si>
  <si>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</si>
  <si>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</si>
  <si>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</si>
  <si>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</si>
  <si>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</si>
  <si>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</si>
  <si>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</si>
  <si>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</si>
  <si>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</si>
  <si>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</si>
  <si>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</si>
  <si>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</si>
  <si>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</si>
  <si>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</si>
  <si>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</si>
  <si>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</si>
  <si>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</si>
  <si>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</si>
  <si>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</si>
  <si>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</si>
  <si>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</si>
  <si>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</si>
  <si>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</si>
  <si>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</si>
  <si>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</si>
  <si>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</si>
  <si>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</si>
  <si>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</si>
  <si>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</si>
  <si>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</si>
  <si>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</si>
  <si>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</si>
  <si>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</si>
  <si>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</si>
  <si>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</si>
  <si>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</si>
  <si>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</si>
  <si>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</si>
  <si>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</si>
  <si>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</si>
  <si>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</si>
  <si>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</si>
  <si>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</si>
  <si>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</si>
  <si>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</si>
  <si>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</si>
  <si>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</si>
  <si>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</si>
  <si>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</si>
  <si>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</si>
  <si>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</si>
  <si>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</si>
  <si>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</si>
  <si>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</si>
  <si>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</si>
  <si>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</si>
  <si>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</si>
  <si>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</si>
  <si>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</si>
  <si>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</si>
  <si>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</si>
  <si>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</si>
  <si>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</si>
  <si>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</si>
  <si>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</si>
  <si>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</si>
  <si>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</si>
  <si>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</si>
  <si>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</si>
  <si>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</si>
  <si>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</si>
  <si>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</si>
  <si>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</si>
  <si>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</si>
  <si>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</si>
  <si>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</si>
  <si>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</si>
  <si>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</si>
  <si>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</si>
  <si>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</si>
  <si>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</si>
  <si>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</si>
  <si>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</si>
  <si>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</si>
  <si>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</si>
  <si>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</si>
  <si>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</si>
  <si>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</si>
  <si>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</si>
  <si>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</si>
  <si>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</si>
  <si>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</si>
  <si>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</si>
  <si>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</si>
  <si>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</si>
  <si>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</si>
  <si>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</si>
  <si>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</si>
  <si>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</si>
  <si>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</si>
  <si>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</si>
  <si>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</si>
  <si>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</si>
  <si>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</si>
  <si>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</si>
  <si>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</si>
  <si>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</si>
  <si>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</si>
  <si>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</si>
  <si>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</si>
  <si>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</si>
  <si>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</si>
  <si>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</si>
  <si>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</si>
  <si>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</si>
  <si>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</si>
  <si>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</si>
  <si>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</si>
  <si>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</si>
  <si>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</si>
  <si>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</si>
  <si>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</si>
  <si>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</si>
  <si>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</si>
  <si>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</si>
  <si>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</si>
  <si>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</si>
  <si>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</si>
  <si>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</si>
  <si>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</si>
  <si>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</si>
  <si>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</si>
  <si>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</si>
  <si>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</si>
  <si>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</si>
  <si>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</si>
  <si>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</si>
  <si>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</si>
  <si>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</si>
  <si>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</si>
  <si>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</si>
  <si>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</si>
  <si>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</si>
  <si>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</si>
  <si>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</si>
  <si>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</si>
  <si>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</si>
  <si>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</si>
  <si>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</si>
  <si>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</si>
  <si>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</si>
  <si>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</si>
  <si>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</si>
  <si>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</si>
  <si>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</si>
  <si>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</si>
  <si>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</si>
  <si>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</si>
  <si>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</si>
  <si>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</si>
  <si>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</si>
  <si>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</si>
  <si>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</si>
  <si>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</si>
  <si>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</si>
  <si>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</si>
  <si>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</si>
  <si>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</si>
  <si>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</si>
  <si>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</si>
  <si>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</si>
  <si>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</si>
  <si>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</si>
  <si>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</si>
  <si>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</si>
  <si>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</si>
  <si>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</si>
  <si>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</si>
  <si>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</si>
  <si>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</si>
  <si>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</si>
  <si>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</si>
  <si>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</si>
  <si>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</si>
  <si>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</si>
  <si>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</si>
  <si>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</si>
  <si>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</si>
  <si>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</si>
  <si>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</si>
  <si>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</si>
  <si>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</si>
  <si>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</si>
  <si>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</si>
  <si>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</si>
  <si>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</si>
  <si>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</si>
  <si>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</si>
  <si>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</si>
  <si>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</si>
  <si>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</si>
  <si>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</si>
  <si>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</si>
  <si>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</si>
  <si>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</si>
  <si>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</si>
  <si>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</si>
  <si>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</si>
  <si>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</si>
  <si>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</si>
  <si>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</si>
  <si>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</si>
  <si>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</si>
  <si>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</si>
  <si>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</si>
  <si>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</si>
  <si>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</si>
  <si>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</si>
  <si>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</si>
  <si>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</si>
  <si>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</si>
  <si>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</si>
  <si>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</si>
  <si>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</si>
  <si>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</si>
  <si>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</si>
  <si>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</si>
  <si>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</si>
  <si>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</si>
  <si>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</si>
  <si>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</si>
  <si>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</si>
  <si>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</si>
  <si>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</si>
  <si>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</si>
  <si>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</si>
  <si>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</si>
  <si>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</si>
  <si>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</si>
  <si>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</si>
  <si>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</si>
  <si>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</si>
  <si>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</si>
  <si>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</si>
  <si>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</si>
  <si>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</si>
  <si>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</si>
  <si>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</si>
  <si>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</si>
  <si>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</si>
  <si>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</si>
  <si>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</si>
  <si>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</si>
  <si>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</si>
  <si>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</si>
  <si>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</si>
  <si>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</si>
  <si>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</si>
  <si>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</si>
  <si>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</si>
  <si>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</si>
  <si>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</si>
  <si>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</si>
  <si>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</si>
  <si>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</si>
  <si>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</si>
  <si>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</si>
  <si>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</si>
  <si>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</si>
  <si>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</si>
  <si>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</si>
  <si>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</si>
  <si>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</si>
  <si>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</si>
  <si>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</si>
  <si>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</si>
  <si>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</si>
  <si>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</si>
  <si>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</si>
  <si>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</si>
  <si>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</si>
  <si>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</si>
  <si>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</si>
  <si>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</si>
  <si>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</si>
  <si>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</si>
  <si>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</si>
  <si>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</si>
  <si>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</si>
  <si>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</si>
  <si>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</si>
  <si>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</si>
  <si>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</si>
  <si>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</si>
  <si>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</si>
  <si>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</si>
  <si>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</si>
  <si>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</si>
  <si>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</si>
  <si>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</si>
  <si>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</si>
  <si>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</si>
  <si>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</si>
  <si>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</si>
  <si>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</si>
  <si>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</si>
  <si>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</si>
  <si>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</si>
  <si>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</si>
  <si>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</si>
  <si>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</si>
  <si>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</si>
  <si>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</si>
  <si>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</si>
  <si>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</si>
  <si>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</si>
  <si>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</si>
  <si>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</si>
  <si>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</si>
  <si>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</si>
  <si>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</si>
  <si>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</si>
  <si>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</si>
  <si>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</si>
  <si>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</si>
  <si>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</si>
  <si>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</si>
  <si>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</si>
  <si>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</si>
  <si>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</si>
  <si>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</si>
  <si>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</si>
  <si>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</si>
  <si>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</si>
  <si>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</si>
  <si>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</si>
  <si>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</si>
  <si>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</si>
  <si>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</si>
  <si>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</si>
  <si>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</si>
  <si>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</si>
  <si>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</si>
  <si>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</si>
  <si>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</si>
  <si>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</si>
  <si>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</si>
  <si>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</si>
  <si>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</si>
  <si>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</si>
  <si>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</si>
  <si>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</si>
  <si>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</si>
  <si>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</si>
  <si>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</si>
  <si>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</si>
  <si>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</si>
  <si>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</si>
  <si>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</si>
  <si>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</si>
  <si>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</si>
  <si>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</si>
  <si>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</si>
  <si>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</si>
  <si>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</si>
  <si>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</si>
  <si>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</si>
  <si>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</si>
  <si>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</si>
  <si>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</si>
  <si>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</si>
  <si>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</si>
  <si>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</si>
  <si>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</si>
  <si>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</si>
  <si>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</si>
  <si>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</si>
  <si>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</si>
  <si>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</si>
  <si>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</si>
  <si>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</si>
  <si>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</si>
  <si>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</si>
  <si>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</si>
  <si>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</si>
  <si>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</si>
  <si>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</si>
  <si>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</si>
  <si>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</si>
  <si>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</si>
  <si>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</si>
  <si>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</si>
  <si>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</si>
  <si>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</si>
  <si>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</si>
  <si>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</si>
  <si>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</si>
  <si>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</si>
  <si>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</si>
  <si>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</si>
  <si>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</si>
  <si>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</si>
  <si>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</si>
  <si>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</si>
  <si>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</si>
  <si>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</si>
  <si>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</si>
  <si>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</si>
  <si>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</si>
  <si>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</si>
  <si>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</si>
  <si>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</si>
  <si>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</si>
  <si>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</si>
  <si>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</si>
  <si>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</si>
  <si>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</si>
  <si>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</si>
  <si>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</si>
  <si>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</si>
  <si>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</si>
  <si>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</si>
  <si>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</si>
  <si>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</si>
  <si>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</si>
  <si>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</si>
  <si>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</si>
  <si>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</si>
  <si>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</si>
  <si>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</si>
  <si>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</si>
  <si>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</si>
  <si>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</si>
  <si>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</si>
  <si>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</si>
  <si>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</si>
  <si>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</si>
  <si>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</si>
  <si>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</si>
  <si>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</si>
  <si>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</si>
  <si>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</si>
  <si>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</si>
  <si>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</si>
  <si>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</si>
  <si>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</si>
  <si>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</si>
  <si>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</si>
  <si>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</si>
  <si>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</si>
  <si>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</si>
  <si>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</si>
  <si>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</si>
  <si>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</si>
  <si>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</si>
  <si>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</si>
  <si>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</si>
  <si>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</si>
  <si>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</si>
  <si>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</si>
  <si>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</si>
  <si>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</si>
  <si>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</si>
  <si>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</si>
  <si>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</si>
  <si>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</si>
  <si>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</si>
  <si>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</si>
  <si>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</si>
  <si>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</si>
  <si>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</si>
  <si>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</si>
  <si>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</si>
  <si>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</si>
  <si>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</si>
  <si>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</si>
  <si>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</si>
  <si>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</si>
  <si>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</si>
  <si>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</si>
  <si>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</si>
  <si>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</si>
  <si>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</si>
  <si>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</si>
  <si>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</si>
  <si>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</si>
  <si>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</si>
  <si>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</si>
  <si>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</si>
  <si>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</si>
  <si>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</si>
  <si>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</si>
  <si>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</si>
  <si>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</si>
  <si>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</si>
  <si>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</si>
  <si>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</si>
  <si>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</si>
  <si>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</si>
  <si>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</si>
  <si>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</si>
  <si>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</si>
  <si>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</si>
  <si>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</si>
  <si>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</si>
  <si>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</si>
  <si>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</si>
  <si>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</si>
  <si>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</si>
  <si>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</si>
  <si>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</si>
  <si>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</si>
  <si>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</si>
  <si>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</si>
  <si>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</si>
  <si>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</si>
  <si>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</si>
  <si>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</si>
  <si>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</si>
  <si>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</si>
  <si>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</si>
  <si>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</si>
  <si>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</si>
  <si>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</si>
  <si>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</si>
  <si>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</si>
  <si>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</si>
  <si>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</si>
  <si>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</si>
  <si>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</si>
  <si>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</si>
  <si>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</si>
  <si>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</si>
  <si>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</si>
  <si>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</si>
  <si>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</si>
  <si>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</si>
  <si>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</si>
  <si>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</si>
  <si>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</si>
  <si>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</si>
  <si>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</si>
  <si>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</si>
  <si>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</si>
  <si>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</si>
  <si>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</si>
  <si>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</si>
  <si>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</si>
  <si>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</si>
  <si>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</si>
  <si>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</si>
  <si>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</si>
  <si>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</si>
  <si>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</si>
  <si>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</si>
  <si>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</si>
  <si>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</si>
  <si>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</si>
  <si>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</si>
  <si>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</si>
  <si>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</si>
  <si>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</si>
  <si>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</si>
  <si>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</si>
  <si>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</si>
  <si>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</si>
  <si>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</si>
  <si>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</si>
  <si>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</si>
  <si>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</si>
  <si>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</si>
  <si>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</si>
  <si>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</si>
  <si>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</si>
  <si>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</si>
  <si>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</si>
  <si>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</si>
  <si>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</si>
  <si>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</si>
  <si>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</si>
  <si>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</si>
  <si>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</si>
  <si>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</si>
  <si>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</si>
  <si>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</si>
  <si>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</si>
  <si>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</si>
  <si>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</si>
  <si>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</si>
  <si>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</si>
  <si>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</si>
  <si>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</si>
  <si>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</si>
  <si>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</si>
  <si>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</si>
  <si>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</si>
  <si>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</si>
  <si>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</si>
  <si>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</si>
  <si>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</si>
  <si>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</si>
  <si>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</si>
  <si>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</si>
  <si>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</si>
  <si>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</si>
  <si>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</si>
  <si>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</si>
  <si>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</si>
  <si>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</si>
  <si>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</si>
  <si>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</si>
  <si>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</si>
  <si>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</si>
  <si>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</si>
  <si>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</si>
  <si>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</si>
  <si>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</si>
  <si>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</si>
  <si>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</si>
  <si>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</si>
  <si>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</si>
  <si>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</si>
  <si>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</si>
  <si>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</si>
  <si>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</si>
  <si>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</si>
  <si>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</si>
  <si>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</si>
  <si>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</si>
  <si>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</si>
  <si>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</si>
  <si>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</si>
  <si>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</si>
  <si>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</si>
  <si>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</si>
  <si>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</si>
  <si>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</si>
  <si>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</si>
  <si>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</si>
  <si>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</si>
  <si>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</si>
  <si>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</si>
  <si>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</si>
  <si>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</si>
  <si>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</si>
  <si>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</si>
  <si>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</si>
  <si>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</si>
  <si>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</si>
  <si>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</si>
  <si>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</si>
  <si>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</si>
  <si>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</si>
  <si>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</si>
  <si>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</si>
  <si>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</si>
  <si>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</si>
  <si>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</si>
  <si>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</si>
  <si>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</si>
  <si>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</si>
  <si>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</si>
  <si>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</si>
  <si>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</si>
  <si>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</si>
  <si>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</si>
  <si>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</si>
  <si>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</si>
  <si>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</si>
  <si>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</si>
  <si>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</si>
  <si>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</si>
  <si>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</si>
  <si>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</si>
  <si>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</si>
  <si>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</si>
  <si>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</si>
  <si>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</si>
  <si>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</si>
  <si>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</si>
  <si>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</si>
  <si>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</si>
  <si>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</si>
  <si>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</si>
  <si>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</si>
  <si>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</si>
  <si>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</si>
  <si>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</si>
  <si>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</si>
  <si>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</si>
  <si>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</si>
  <si>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</si>
  <si>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</si>
  <si>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</si>
  <si>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</si>
  <si>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</si>
  <si>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</si>
  <si>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</si>
  <si>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</si>
  <si>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</si>
  <si>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</si>
  <si>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</si>
  <si>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</si>
  <si>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</si>
  <si>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</si>
  <si>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</si>
  <si>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</si>
  <si>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</si>
  <si>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</si>
  <si>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</si>
  <si>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</si>
  <si>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</si>
  <si>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</si>
  <si>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</si>
  <si>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</si>
  <si>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</si>
  <si>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</si>
  <si>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</si>
  <si>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</si>
  <si>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</si>
  <si>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</si>
  <si>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</si>
  <si>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</si>
  <si>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</si>
  <si>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</si>
  <si>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</si>
  <si>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</si>
  <si>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</si>
  <si>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</si>
  <si>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</si>
  <si>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</si>
  <si>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</si>
  <si>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</si>
  <si>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</si>
  <si>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</si>
  <si>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</si>
  <si>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</si>
  <si>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</si>
  <si>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</si>
  <si>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</si>
  <si>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</si>
  <si>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</si>
  <si>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</si>
  <si>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</si>
  <si>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</si>
  <si>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</si>
  <si>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</si>
  <si>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</si>
  <si>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</si>
  <si>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</si>
  <si>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</si>
  <si>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</si>
  <si>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</si>
  <si>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</si>
  <si>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</si>
  <si>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</si>
  <si>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</si>
  <si>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</si>
  <si>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</si>
  <si>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</si>
  <si>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</si>
  <si>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</si>
  <si>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</si>
  <si>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</si>
  <si>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</si>
  <si>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</si>
  <si>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</si>
  <si>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</si>
  <si>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</si>
  <si>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</si>
  <si>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</si>
  <si>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</si>
  <si>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</si>
  <si>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</si>
  <si>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</si>
  <si>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</si>
  <si>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</si>
  <si>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</si>
  <si>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</si>
  <si>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</si>
  <si>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</si>
  <si>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</si>
  <si>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</si>
  <si>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</si>
  <si>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</si>
  <si>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</si>
  <si>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</si>
  <si>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</si>
  <si>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</si>
  <si>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</si>
  <si>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</si>
  <si>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</si>
  <si>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</si>
  <si>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</si>
  <si>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</si>
  <si>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</si>
  <si>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</si>
  <si>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</si>
  <si>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</si>
  <si>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</si>
  <si>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</si>
  <si>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</si>
  <si>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</si>
  <si>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</si>
  <si>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</si>
  <si>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</si>
  <si>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</si>
  <si>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</si>
  <si>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</si>
  <si>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</si>
  <si>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</si>
  <si>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</si>
  <si>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</si>
  <si>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</si>
  <si>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</si>
  <si>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</si>
  <si>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</si>
  <si>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</si>
  <si>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</si>
  <si>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</si>
  <si>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</si>
  <si>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</si>
  <si>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</si>
  <si>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</si>
  <si>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</si>
  <si>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</si>
  <si>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</si>
  <si>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</si>
  <si>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</si>
  <si>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</si>
  <si>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</si>
  <si>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</si>
  <si>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</si>
  <si>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</si>
  <si>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</si>
  <si>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</si>
  <si>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</si>
  <si>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</si>
  <si>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</si>
  <si>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</si>
  <si>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</si>
  <si>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</si>
  <si>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</si>
  <si>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</si>
  <si>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</si>
  <si>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</si>
  <si>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</si>
  <si>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</si>
  <si>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</si>
  <si>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</si>
  <si>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</si>
  <si>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</si>
  <si>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</si>
  <si>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</si>
  <si>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</si>
  <si>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</si>
  <si>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</si>
  <si>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</si>
  <si>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</si>
  <si>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</si>
  <si>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</si>
  <si>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</si>
  <si>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</si>
  <si>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</si>
  <si>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</si>
  <si>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</si>
  <si>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</si>
  <si>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</si>
  <si>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</si>
  <si>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</si>
  <si>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</si>
  <si>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</si>
  <si>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</si>
  <si>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</si>
  <si>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</si>
  <si>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</si>
  <si>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</si>
  <si>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</si>
  <si>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</si>
  <si>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</si>
  <si>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</si>
  <si>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</si>
  <si>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</si>
  <si>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</si>
  <si>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</si>
  <si>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</si>
  <si>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</si>
  <si>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</si>
  <si>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</si>
  <si>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</si>
  <si>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</si>
  <si>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</si>
  <si>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</si>
  <si>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</si>
  <si>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</si>
  <si>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</si>
  <si>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</si>
  <si>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</si>
  <si>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</si>
  <si>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</si>
  <si>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</si>
  <si>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</si>
  <si>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</si>
  <si>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</si>
  <si>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</si>
  <si>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</si>
  <si>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</si>
  <si>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</si>
  <si>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</si>
  <si>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</si>
  <si>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</si>
  <si>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</si>
  <si>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</si>
  <si>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</si>
  <si>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</si>
  <si>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</si>
  <si>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</si>
  <si>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</si>
  <si>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</si>
  <si>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</si>
  <si>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</si>
  <si>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</si>
  <si>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</si>
  <si>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</si>
  <si>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</si>
  <si>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</si>
  <si>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</si>
  <si>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</si>
  <si>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</si>
  <si>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</si>
  <si>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</si>
  <si>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</si>
  <si>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</si>
  <si>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</si>
  <si>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</si>
  <si>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</si>
  <si>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</si>
  <si>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</si>
  <si>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</si>
  <si>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</si>
  <si>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</si>
  <si>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</si>
  <si>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</si>
  <si>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</si>
  <si>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</si>
  <si>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</si>
  <si>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</si>
  <si>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</si>
  <si>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</si>
  <si>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</si>
  <si>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</si>
  <si>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</si>
  <si>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</si>
  <si>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</si>
  <si>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</si>
  <si>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</si>
  <si>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</si>
  <si>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</si>
  <si>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</si>
  <si>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</si>
  <si>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</si>
  <si>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</si>
  <si>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</si>
  <si>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</si>
  <si>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</si>
  <si>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</si>
  <si>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</si>
  <si>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</si>
  <si>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</si>
  <si>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</si>
  <si>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</si>
  <si>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</si>
  <si>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</si>
  <si>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</si>
  <si>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</si>
  <si>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</si>
  <si>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</si>
  <si>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</si>
  <si>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</si>
  <si>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</si>
  <si>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</si>
  <si>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</si>
  <si>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</si>
  <si>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</si>
  <si>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</si>
  <si>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</si>
  <si>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</si>
  <si>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</si>
  <si>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</si>
  <si>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</si>
  <si>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</si>
  <si>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</si>
  <si>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</si>
  <si>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</si>
  <si>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</si>
  <si>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</si>
  <si>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</si>
  <si>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</si>
  <si>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</si>
  <si>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</si>
  <si>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</si>
  <si>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</si>
  <si>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</si>
  <si>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</si>
  <si>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</si>
  <si>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</si>
  <si>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</si>
  <si>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</si>
  <si>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</si>
  <si>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</si>
  <si>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</si>
  <si>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</si>
  <si>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</si>
  <si>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</si>
  <si>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</si>
  <si>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</si>
  <si>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</si>
  <si>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</si>
  <si>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</si>
  <si>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</si>
  <si>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</si>
  <si>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</si>
  <si>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</si>
  <si>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</si>
  <si>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</si>
  <si>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</si>
  <si>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</si>
  <si>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</si>
  <si>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</si>
  <si>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</si>
  <si>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</si>
  <si>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</si>
  <si>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</si>
  <si>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</si>
  <si>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</si>
  <si>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</si>
  <si>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</si>
  <si>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</si>
  <si>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</si>
  <si>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</si>
  <si>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</si>
  <si>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</si>
  <si>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</si>
  <si>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</si>
  <si>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</si>
  <si>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</si>
  <si>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</si>
  <si>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</si>
  <si>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</si>
  <si>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</si>
  <si>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</si>
  <si>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</si>
  <si>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</si>
  <si>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</si>
  <si>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</si>
  <si>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</si>
  <si>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</si>
  <si>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</si>
  <si>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</si>
  <si>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</si>
  <si>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</si>
  <si>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</si>
  <si>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</si>
  <si>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</si>
  <si>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</si>
  <si>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</si>
  <si>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</si>
  <si>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</si>
  <si>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</si>
  <si>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</si>
  <si>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</si>
  <si>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</si>
  <si>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</si>
  <si>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</si>
  <si>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</si>
  <si>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</si>
  <si>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</si>
  <si>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</si>
  <si>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</si>
  <si>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</si>
  <si>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</si>
  <si>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</si>
  <si>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</si>
  <si>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</si>
  <si>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</si>
  <si>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</si>
  <si>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</si>
  <si>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</si>
  <si>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</si>
  <si>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</si>
  <si>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</si>
  <si>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</si>
  <si>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</si>
  <si>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</si>
  <si>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</si>
  <si>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</si>
  <si>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</si>
  <si>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</si>
  <si>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</si>
  <si>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</si>
  <si>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</si>
  <si>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</si>
  <si>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</si>
  <si>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</si>
  <si>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</si>
  <si>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</si>
  <si>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</si>
  <si>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</si>
  <si>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</si>
  <si>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</si>
  <si>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</si>
  <si>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</si>
  <si>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</si>
  <si>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</si>
  <si>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</si>
  <si>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</si>
  <si>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</si>
  <si>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</si>
  <si>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</si>
  <si>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</si>
  <si>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</si>
  <si>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</si>
  <si>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</si>
  <si>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</si>
  <si>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</si>
  <si>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</si>
  <si>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</si>
  <si>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</si>
  <si>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</si>
  <si>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</si>
  <si>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</si>
  <si>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</si>
  <si>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</si>
  <si>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</si>
  <si>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</si>
  <si>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</si>
  <si>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</si>
  <si>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</si>
  <si>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</si>
  <si>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</si>
  <si>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</si>
  <si>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</si>
  <si>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</si>
  <si>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</si>
  <si>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</si>
  <si>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</si>
  <si>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</si>
  <si>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</si>
  <si>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</si>
  <si>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</si>
  <si>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</si>
  <si>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</si>
  <si>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</si>
  <si>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</si>
  <si>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</si>
  <si>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</si>
  <si>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</si>
  <si>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</si>
  <si>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</si>
  <si>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</si>
  <si>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</si>
  <si>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</si>
  <si>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</si>
  <si>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</si>
  <si>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</si>
  <si>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</si>
  <si>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</si>
  <si>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</si>
  <si>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</si>
  <si>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</si>
  <si>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</si>
  <si>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</si>
  <si>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</si>
  <si>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</si>
  <si>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</si>
  <si>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</si>
  <si>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</si>
  <si>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</si>
  <si>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</si>
  <si>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</si>
  <si>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</si>
  <si>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</si>
  <si>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</si>
  <si>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</si>
  <si>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</si>
  <si>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</si>
  <si>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</si>
  <si>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</si>
  <si>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</si>
  <si>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</si>
  <si>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</si>
  <si>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</si>
  <si>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</si>
  <si>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</si>
  <si>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</si>
  <si>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</si>
  <si>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</si>
  <si>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</si>
  <si>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</si>
  <si>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</si>
  <si>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</si>
  <si>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</si>
  <si>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</si>
  <si>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</si>
  <si>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</si>
  <si>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</si>
  <si>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</si>
  <si>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</si>
  <si>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</si>
  <si>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</si>
  <si>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</si>
  <si>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</si>
  <si>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</si>
  <si>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</si>
  <si>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</si>
  <si>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</si>
  <si>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</si>
  <si>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</si>
  <si>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</si>
  <si>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</si>
  <si>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</si>
  <si>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</si>
  <si>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</si>
  <si>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</si>
  <si>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</si>
  <si>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</si>
  <si>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</si>
  <si>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</si>
  <si>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</si>
  <si>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</si>
  <si>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</si>
  <si>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</si>
  <si>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</si>
  <si>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</si>
  <si>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</si>
  <si>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</si>
  <si>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</si>
  <si>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</si>
  <si>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</si>
  <si>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</si>
  <si>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</si>
  <si>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</si>
  <si>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</si>
  <si>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</si>
  <si>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</si>
  <si>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</si>
  <si>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</si>
  <si>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</si>
  <si>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</si>
  <si>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</si>
  <si>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</si>
  <si>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</si>
  <si>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</si>
  <si>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</si>
  <si>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</si>
  <si>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</si>
  <si>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</si>
  <si>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</si>
  <si>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</si>
  <si>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</si>
  <si>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</si>
  <si>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</si>
  <si>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</si>
  <si>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</si>
  <si>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</si>
  <si>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</si>
  <si>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</si>
  <si>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</si>
  <si>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</si>
  <si>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</si>
  <si>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</si>
  <si>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</si>
  <si>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</si>
  <si>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</si>
  <si>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</si>
  <si>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</si>
  <si>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</si>
  <si>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</si>
  <si>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</si>
  <si>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</si>
  <si>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</si>
  <si>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</si>
  <si>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</si>
  <si>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</si>
  <si>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</si>
  <si>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</si>
  <si>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</si>
  <si>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</si>
  <si>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</si>
  <si>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</si>
  <si>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</si>
  <si>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</si>
  <si>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</si>
  <si>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</si>
  <si>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</si>
  <si>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</si>
  <si>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</si>
  <si>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</si>
  <si>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</si>
  <si>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</si>
  <si>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</si>
  <si>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</si>
  <si>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</si>
  <si>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</si>
  <si>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</si>
  <si>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</si>
  <si>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</si>
  <si>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</si>
  <si>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</si>
  <si>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</si>
  <si>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</si>
  <si>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</si>
  <si>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</si>
  <si>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</si>
  <si>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</si>
  <si>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</si>
  <si>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</si>
  <si>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</si>
  <si>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</si>
  <si>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</si>
  <si>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</si>
  <si>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</si>
  <si>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</si>
  <si>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</si>
  <si>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</si>
  <si>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</si>
  <si>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</si>
  <si>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</si>
  <si>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</si>
  <si>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</si>
  <si>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</si>
  <si>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</si>
  <si>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</si>
  <si>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</si>
  <si>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</si>
  <si>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</si>
  <si>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</si>
  <si>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</si>
  <si>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</si>
  <si>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</si>
  <si>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</si>
  <si>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</si>
  <si>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</si>
  <si>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</si>
  <si>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</si>
  <si>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</si>
  <si>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</si>
  <si>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</si>
  <si>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</si>
  <si>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</si>
  <si>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</si>
  <si>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</si>
  <si>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</si>
  <si>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</si>
  <si>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</si>
  <si>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</si>
  <si>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</si>
  <si>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</si>
  <si>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</si>
  <si>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</si>
  <si>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</si>
  <si>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</si>
  <si>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</si>
  <si>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</si>
  <si>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</si>
  <si>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</si>
  <si>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</si>
  <si>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</si>
  <si>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</si>
  <si>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</si>
  <si>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</si>
  <si>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</si>
  <si>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</si>
  <si>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</si>
  <si>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</si>
  <si>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</si>
  <si>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</si>
  <si>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</si>
  <si>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</si>
  <si>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</si>
  <si>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</si>
  <si>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</si>
  <si>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</si>
  <si>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</si>
  <si>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</si>
  <si>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</si>
  <si>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</si>
  <si>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</si>
  <si>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</si>
  <si>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</si>
  <si>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</si>
  <si>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</si>
  <si>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</si>
  <si>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</si>
  <si>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</si>
  <si>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</si>
  <si>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</si>
  <si>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</si>
  <si>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</si>
  <si>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</si>
  <si>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</si>
  <si>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</si>
  <si>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</si>
  <si>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</si>
  <si>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</si>
  <si>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</si>
  <si>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</si>
  <si>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</si>
  <si>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</si>
  <si>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</si>
  <si>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</si>
  <si>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</si>
  <si>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</si>
  <si>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</si>
  <si>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</si>
  <si>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</si>
  <si>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</si>
  <si>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</si>
  <si>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</si>
  <si>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</si>
  <si>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</si>
  <si>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</si>
  <si>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</si>
  <si>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</si>
  <si>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</si>
  <si>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</si>
  <si>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</si>
  <si>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</si>
  <si>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</si>
  <si>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</si>
  <si>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</si>
  <si>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</si>
  <si>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</si>
  <si>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</si>
  <si>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</si>
  <si>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</si>
  <si>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</si>
  <si>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</si>
  <si>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</si>
  <si>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</si>
  <si>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</si>
  <si>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</si>
  <si>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</si>
  <si>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</si>
  <si>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</si>
  <si>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</si>
  <si>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</si>
  <si>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</si>
  <si>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</si>
  <si>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</si>
  <si>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</si>
  <si>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</si>
  <si>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</si>
  <si>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</si>
  <si>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</si>
  <si>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</si>
  <si>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</si>
  <si>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</si>
  <si>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</si>
  <si>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</si>
  <si>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</si>
  <si>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</si>
  <si>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</si>
  <si>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</si>
  <si>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</si>
  <si>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</si>
  <si>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</si>
  <si>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</si>
  <si>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</si>
  <si>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</si>
  <si>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</si>
  <si>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</si>
  <si>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</si>
  <si>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</si>
  <si>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</si>
  <si>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</si>
  <si>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</si>
  <si>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</si>
  <si>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</si>
  <si>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</si>
  <si>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</si>
  <si>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</si>
  <si>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</si>
  <si>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</si>
  <si>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</si>
  <si>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</si>
  <si>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</si>
  <si>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</si>
  <si>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</si>
  <si>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</si>
  <si>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</si>
  <si>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</si>
  <si>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</si>
  <si>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</si>
  <si>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</si>
  <si>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</si>
  <si>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</si>
  <si>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</si>
  <si>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</si>
  <si>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</si>
  <si>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</si>
  <si>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</si>
  <si>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</si>
  <si>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</si>
  <si>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</si>
  <si>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</si>
  <si>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</si>
  <si>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</si>
  <si>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</si>
  <si>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</si>
  <si>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</si>
  <si>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</si>
  <si>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</si>
  <si>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</si>
  <si>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</si>
  <si>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</si>
  <si>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</si>
  <si>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</si>
  <si>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</si>
  <si>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</si>
  <si>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</si>
  <si>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</si>
  <si>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</si>
  <si>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</si>
  <si>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</si>
  <si>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</si>
  <si>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</si>
  <si>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</si>
  <si>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</si>
  <si>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</si>
  <si>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</si>
  <si>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</si>
  <si>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</si>
  <si>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</si>
  <si>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</si>
  <si>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</si>
  <si>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</si>
  <si>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</si>
  <si>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</si>
  <si>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</si>
  <si>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</si>
  <si>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</si>
  <si>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</si>
  <si>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</si>
  <si>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</si>
  <si>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</si>
  <si>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</si>
  <si>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</si>
  <si>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</si>
  <si>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</si>
  <si>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</si>
  <si>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</si>
  <si>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</si>
  <si>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</si>
  <si>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</si>
  <si>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</si>
  <si>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</si>
  <si>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</si>
  <si>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</si>
  <si>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</si>
  <si>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</si>
  <si>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</si>
  <si>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</si>
  <si>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</si>
  <si>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</si>
  <si>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</si>
  <si>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</si>
  <si>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</si>
  <si>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</si>
  <si>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</si>
  <si>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</si>
  <si>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</si>
  <si>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</si>
  <si>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</si>
  <si>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</si>
  <si>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</si>
  <si>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</si>
  <si>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</si>
  <si>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</si>
  <si>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</si>
  <si>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</si>
  <si>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</si>
  <si>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</si>
  <si>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</si>
  <si>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</si>
  <si>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</si>
  <si>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</si>
  <si>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</si>
  <si>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</si>
  <si>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</si>
  <si>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</si>
  <si>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</si>
  <si>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</si>
  <si>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</si>
  <si>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</si>
  <si>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</si>
  <si>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</si>
  <si>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</si>
  <si>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</si>
  <si>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</si>
  <si>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</si>
  <si>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</si>
  <si>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</si>
  <si>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</si>
  <si>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</si>
  <si>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</si>
  <si>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</si>
  <si>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</si>
  <si>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</si>
  <si>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</si>
  <si>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</si>
  <si>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</si>
  <si>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</si>
  <si>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</si>
  <si>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</si>
  <si>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</si>
  <si>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</si>
  <si>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</si>
  <si>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</si>
  <si>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</si>
  <si>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</si>
  <si>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</si>
  <si>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</si>
  <si>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</si>
  <si>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</si>
  <si>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</si>
  <si>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</si>
  <si>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</si>
  <si>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</si>
  <si>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</si>
  <si>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</si>
  <si>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</si>
  <si>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</si>
  <si>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</si>
  <si>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</si>
  <si>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</si>
  <si>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</si>
  <si>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</si>
  <si>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</si>
  <si>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</si>
  <si>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</si>
  <si>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</si>
  <si>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</si>
  <si>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</si>
  <si>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</si>
  <si>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</si>
  <si>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</si>
  <si>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</si>
  <si>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</si>
  <si>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</si>
  <si>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</si>
  <si>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</si>
  <si>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</si>
  <si>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</si>
  <si>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</si>
  <si>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</si>
  <si>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</si>
  <si>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</si>
  <si>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</si>
  <si>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</si>
  <si>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</si>
  <si>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</si>
  <si>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</si>
  <si>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</si>
  <si>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</si>
  <si>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</si>
  <si>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</si>
  <si>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</si>
  <si>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</si>
  <si>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</si>
  <si>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</si>
  <si>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</si>
  <si>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</si>
  <si>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</si>
  <si>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</si>
  <si>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</si>
  <si>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</si>
  <si>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</si>
  <si>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</si>
  <si>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</si>
  <si>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</si>
  <si>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</si>
  <si>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</si>
  <si>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</si>
  <si>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</si>
  <si>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</si>
  <si>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</si>
  <si>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</si>
  <si>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</si>
  <si>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</si>
  <si>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</si>
  <si>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</si>
  <si>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</si>
  <si>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</si>
  <si>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</si>
  <si>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</si>
  <si>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</si>
  <si>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</si>
  <si>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</si>
  <si>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</si>
  <si>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</si>
  <si>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</si>
  <si>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</si>
  <si>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</si>
  <si>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</si>
  <si>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</si>
  <si>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</si>
  <si>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</si>
  <si>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</si>
  <si>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</si>
  <si>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</si>
  <si>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</si>
  <si>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</si>
  <si>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</si>
  <si>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</si>
  <si>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</si>
  <si>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</si>
  <si>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</si>
  <si>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</si>
  <si>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</si>
  <si>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</si>
  <si>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</si>
  <si>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</si>
  <si>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</si>
  <si>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</si>
  <si>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</si>
  <si>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</si>
  <si>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</si>
  <si>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</si>
  <si>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</si>
  <si>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</si>
  <si>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</si>
  <si>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</si>
  <si>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</si>
  <si>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</si>
  <si>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</si>
  <si>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</si>
  <si>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</si>
  <si>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</si>
  <si>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</si>
  <si>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</si>
  <si>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</si>
  <si>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</si>
  <si>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</si>
  <si>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</si>
  <si>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</si>
  <si>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</si>
  <si>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</si>
  <si>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</si>
  <si>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</si>
  <si>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</si>
  <si>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</si>
  <si>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</si>
  <si>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</si>
  <si>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</si>
  <si>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</si>
  <si>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</si>
  <si>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</si>
  <si>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</si>
  <si>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</si>
  <si>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</si>
  <si>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</si>
  <si>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</si>
  <si>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</si>
  <si>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</si>
  <si>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</si>
  <si>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</si>
  <si>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</si>
  <si>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</si>
  <si>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</si>
  <si>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</si>
  <si>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</si>
  <si>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</si>
  <si>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</si>
  <si>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</si>
  <si>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</si>
  <si>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</si>
  <si>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</si>
  <si>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</si>
  <si>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</si>
  <si>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</si>
  <si>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</si>
  <si>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</si>
  <si>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</si>
  <si>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</si>
  <si>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</si>
  <si>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</si>
  <si>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</si>
  <si>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</si>
  <si>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</si>
  <si>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</si>
  <si>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</si>
  <si>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</si>
  <si>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</si>
  <si>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</si>
  <si>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</si>
  <si>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</si>
  <si>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</si>
  <si>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</si>
  <si>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</si>
  <si>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</si>
  <si>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</si>
  <si>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</si>
  <si>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</si>
  <si>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</si>
  <si>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</si>
  <si>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</si>
  <si>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</si>
  <si>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</si>
  <si>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</si>
  <si>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</si>
  <si>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</si>
  <si>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</si>
  <si>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</si>
  <si>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</si>
  <si>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</si>
  <si>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</si>
  <si>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</si>
  <si>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</si>
  <si>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</si>
  <si>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</si>
  <si>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</si>
  <si>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</si>
  <si>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</si>
  <si>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</si>
  <si>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</si>
  <si>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</si>
  <si>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</si>
  <si>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</si>
  <si>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</si>
  <si>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</si>
  <si>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</si>
  <si>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</si>
  <si>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</si>
  <si>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</si>
  <si>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</si>
  <si>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</si>
  <si>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</si>
  <si>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</si>
  <si>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</si>
  <si>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</si>
  <si>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</si>
  <si>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</si>
  <si>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</si>
  <si>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</si>
  <si>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</si>
  <si>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</si>
  <si>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</si>
  <si>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</si>
  <si>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</si>
  <si>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</si>
  <si>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</si>
  <si>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</si>
  <si>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</si>
  <si>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</si>
  <si>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</si>
  <si>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</si>
  <si>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</si>
  <si>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</si>
  <si>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</si>
  <si>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</si>
  <si>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</si>
  <si>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</si>
  <si>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</si>
  <si>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</si>
  <si>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</si>
  <si>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</si>
  <si>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</si>
  <si>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</si>
  <si>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</si>
  <si>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</si>
  <si>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</si>
  <si>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</si>
  <si>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</si>
  <si>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</si>
  <si>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</si>
  <si>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</si>
  <si>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</si>
  <si>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</si>
  <si>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</si>
  <si>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</si>
  <si>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</si>
  <si>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</si>
  <si>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</si>
  <si>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</si>
  <si>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</si>
  <si>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</si>
  <si>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</si>
  <si>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</si>
  <si>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</si>
  <si>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</si>
  <si>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</si>
  <si>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</si>
  <si>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</si>
  <si>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</si>
  <si>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</si>
  <si>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</si>
  <si>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</si>
  <si>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</si>
  <si>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</si>
  <si>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</si>
  <si>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</si>
  <si>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</si>
  <si>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</si>
  <si>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</si>
  <si>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</si>
  <si>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</si>
  <si>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</si>
  <si>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</si>
  <si>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</si>
  <si>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</si>
  <si>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</si>
  <si>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</si>
  <si>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</si>
  <si>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</si>
  <si>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</si>
  <si>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</si>
  <si>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</si>
  <si>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</si>
  <si>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</si>
  <si>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</si>
  <si>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</si>
  <si>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</si>
  <si>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</si>
  <si>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</si>
  <si>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</si>
  <si>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</si>
  <si>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</si>
  <si>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</si>
  <si>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</si>
  <si>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</si>
  <si>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</si>
  <si>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</si>
  <si>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</si>
  <si>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</si>
  <si>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</si>
  <si>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</si>
  <si>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</si>
  <si>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</si>
  <si>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</si>
  <si>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</si>
  <si>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</si>
  <si>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</si>
  <si>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</si>
  <si>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</si>
  <si>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</si>
  <si>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</si>
  <si>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</si>
  <si>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</si>
  <si>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</si>
  <si>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</si>
  <si>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</si>
  <si>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</si>
  <si>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</si>
  <si>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</si>
  <si>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</si>
  <si>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</si>
  <si>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</si>
  <si>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</si>
  <si>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</si>
  <si>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</si>
  <si>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</si>
  <si>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</si>
  <si>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</si>
  <si>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</si>
  <si>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</si>
  <si>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</si>
  <si>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</si>
  <si>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</si>
  <si>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</si>
  <si>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</si>
  <si>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</si>
  <si>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</si>
  <si>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</si>
  <si>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</si>
  <si>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</si>
  <si>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</si>
  <si>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</si>
  <si>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</si>
  <si>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</si>
  <si>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</si>
  <si>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</si>
  <si>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</si>
  <si>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</si>
  <si>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</si>
  <si>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</si>
  <si>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</si>
  <si>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</si>
  <si>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</si>
  <si>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</si>
  <si>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</si>
  <si>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</si>
  <si>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</si>
  <si>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</si>
  <si>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</si>
  <si>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</si>
  <si>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</si>
  <si>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</si>
  <si>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</si>
  <si>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</si>
  <si>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</si>
  <si>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</si>
  <si>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</si>
  <si>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</si>
  <si>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</si>
  <si>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</si>
  <si>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</si>
  <si>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</si>
  <si>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</si>
  <si>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</si>
  <si>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</si>
  <si>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</si>
  <si>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</si>
  <si>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</si>
  <si>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</si>
  <si>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</si>
  <si>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</si>
  <si>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</si>
  <si>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</si>
  <si>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</si>
  <si>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</si>
  <si>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</si>
  <si>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</si>
  <si>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</si>
  <si>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</si>
  <si>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</si>
  <si>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</si>
  <si>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</si>
  <si>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</si>
  <si>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</si>
  <si>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</si>
  <si>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</si>
  <si>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</si>
  <si>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</si>
  <si>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</si>
  <si>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</si>
  <si>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</si>
  <si>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</si>
  <si>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</si>
  <si>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</si>
  <si>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</si>
  <si>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</si>
  <si>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</si>
  <si>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</si>
  <si>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</si>
  <si>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</si>
  <si>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</si>
  <si>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</si>
  <si>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</si>
  <si>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</si>
  <si>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</si>
  <si>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</si>
  <si>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</si>
  <si>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</si>
  <si>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</si>
  <si>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</si>
  <si>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</si>
  <si>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</si>
  <si>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</si>
  <si>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</si>
  <si>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</si>
  <si>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</si>
  <si>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</si>
  <si>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</si>
  <si>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</si>
  <si>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</si>
  <si>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</si>
  <si>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</si>
  <si>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</si>
  <si>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</si>
  <si>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</si>
  <si>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</si>
  <si>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</si>
  <si>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</si>
  <si>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</si>
  <si>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</si>
  <si>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</si>
  <si>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</si>
  <si>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</si>
  <si>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</si>
  <si>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</si>
  <si>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</si>
  <si>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</si>
  <si>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</si>
  <si>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</si>
  <si>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</si>
  <si>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</si>
  <si>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</si>
  <si>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</si>
  <si>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</si>
  <si>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</si>
  <si>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</si>
  <si>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</si>
  <si>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</si>
  <si>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</si>
  <si>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</si>
  <si>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</si>
  <si>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</si>
  <si>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</si>
  <si>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</si>
  <si>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</si>
  <si>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</si>
  <si>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</si>
  <si>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</si>
  <si>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</si>
  <si>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</si>
  <si>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</si>
  <si>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</si>
  <si>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</si>
  <si>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</si>
  <si>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</si>
  <si>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</si>
  <si>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</si>
  <si>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</si>
  <si>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</si>
  <si>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</si>
  <si>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</si>
  <si>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</si>
  <si>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</si>
  <si>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</si>
  <si>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</si>
  <si>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</si>
  <si>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</si>
  <si>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</si>
  <si>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</si>
  <si>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</si>
  <si>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</si>
  <si>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</si>
  <si>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</si>
  <si>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</si>
  <si>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</si>
  <si>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</si>
  <si>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</si>
  <si>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</si>
  <si>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</si>
  <si>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</si>
  <si>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</si>
  <si>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</si>
  <si>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</si>
  <si>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</si>
  <si>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</si>
  <si>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</si>
  <si>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</si>
  <si>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</si>
  <si>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</si>
  <si>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</si>
  <si>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</si>
  <si>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</si>
  <si>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</si>
  <si>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</si>
  <si>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</si>
  <si>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</si>
  <si>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</si>
  <si>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</si>
  <si>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</si>
  <si>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</si>
  <si>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</si>
  <si>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</si>
  <si>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</si>
  <si>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</si>
  <si>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</si>
  <si>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</si>
  <si>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</si>
  <si>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</si>
  <si>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</si>
  <si>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</si>
  <si>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</si>
  <si>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</si>
  <si>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</si>
  <si>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</si>
  <si>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</si>
  <si>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</si>
  <si>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</si>
  <si>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</si>
  <si>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</si>
  <si>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</si>
  <si>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</si>
  <si>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</si>
  <si>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</si>
  <si>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</si>
  <si>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</si>
  <si>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</si>
  <si>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</si>
  <si>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</si>
  <si>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</si>
  <si>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</si>
  <si>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</si>
  <si>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</si>
  <si>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</si>
  <si>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</si>
  <si>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</si>
  <si>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</si>
  <si>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</si>
  <si>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</si>
  <si>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</si>
  <si>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</si>
  <si>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</si>
  <si>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</si>
  <si>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</si>
  <si>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</si>
  <si>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</si>
  <si>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</si>
  <si>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</si>
  <si>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</si>
  <si>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</si>
  <si>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</si>
  <si>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</si>
  <si>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</si>
  <si>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</si>
  <si>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</si>
  <si>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</si>
  <si>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</si>
  <si>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</si>
  <si>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</si>
  <si>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</si>
  <si>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</si>
  <si>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</si>
  <si>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</si>
  <si>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</si>
  <si>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</si>
  <si>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</si>
  <si>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</si>
  <si>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</si>
  <si>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</si>
  <si>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</si>
  <si>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</si>
  <si>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</si>
  <si>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</si>
  <si>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</si>
  <si>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</si>
  <si>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</si>
  <si>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</si>
  <si>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</si>
  <si>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</si>
  <si>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</si>
  <si>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</si>
  <si>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</si>
  <si>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</si>
  <si>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</si>
  <si>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</si>
  <si>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</si>
  <si>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</si>
  <si>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</si>
  <si>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</si>
  <si>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</si>
  <si>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</si>
  <si>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</si>
  <si>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</si>
  <si>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</si>
  <si>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</si>
  <si>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</si>
  <si>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</si>
  <si>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</si>
  <si>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</si>
  <si>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</si>
  <si>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</si>
  <si>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</si>
  <si>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</si>
  <si>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</si>
  <si>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</si>
  <si>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</si>
  <si>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</si>
  <si>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</si>
  <si>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</si>
  <si>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</si>
  <si>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</si>
  <si>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</si>
  <si>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</si>
  <si>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</si>
  <si>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</si>
  <si>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</si>
  <si>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</si>
  <si>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</si>
  <si>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</si>
  <si>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</si>
  <si>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</si>
  <si>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</si>
  <si>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</si>
  <si>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</si>
  <si>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</si>
  <si>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</si>
  <si>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</si>
  <si>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</si>
  <si>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</si>
  <si>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</si>
  <si>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</si>
  <si>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</si>
  <si>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</si>
  <si>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</si>
  <si>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</si>
  <si>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</si>
  <si>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</si>
  <si>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</si>
  <si>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</si>
  <si>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</si>
  <si>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</si>
  <si>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</si>
  <si>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</si>
  <si>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</si>
  <si>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</si>
  <si>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</si>
  <si>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</si>
  <si>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</si>
  <si>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</si>
  <si>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</si>
  <si>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</si>
  <si>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</si>
  <si>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</si>
  <si>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</si>
  <si>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</si>
  <si>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</si>
  <si>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</si>
  <si>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</si>
  <si>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</si>
  <si>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</si>
  <si>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</si>
  <si>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</si>
  <si>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</si>
  <si>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</si>
  <si>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</si>
  <si>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</si>
  <si>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</si>
  <si>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</si>
  <si>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</si>
  <si>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</si>
  <si>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</si>
  <si>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</si>
  <si>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</si>
  <si>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</si>
  <si>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</si>
  <si>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</si>
  <si>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</si>
  <si>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</si>
  <si>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</si>
  <si>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</si>
  <si>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</si>
  <si>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</si>
  <si>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</si>
  <si>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</si>
  <si>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</si>
  <si>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</si>
  <si>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</si>
  <si>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</si>
  <si>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</si>
  <si>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</si>
  <si>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</si>
  <si>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</si>
  <si>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</si>
  <si>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</si>
  <si>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</si>
  <si>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</si>
  <si>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</si>
  <si>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</si>
  <si>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</si>
  <si>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</si>
  <si>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</si>
  <si>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</si>
  <si>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</si>
  <si>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</si>
  <si>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</si>
  <si>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</si>
  <si>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</si>
  <si>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</si>
  <si>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</si>
  <si>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</si>
  <si>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</si>
  <si>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</si>
  <si>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</si>
  <si>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</si>
  <si>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</si>
  <si>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</si>
  <si>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</si>
  <si>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</si>
  <si>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</si>
  <si>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</si>
  <si>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</si>
  <si>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</si>
  <si>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</si>
  <si>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</si>
  <si>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</si>
  <si>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</si>
  <si>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</si>
  <si>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</si>
  <si>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</si>
  <si>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</si>
  <si>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</si>
  <si>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</si>
  <si>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</si>
  <si>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</si>
  <si>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</si>
  <si>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</si>
  <si>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</si>
  <si>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</si>
  <si>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</si>
  <si>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</si>
  <si>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</si>
  <si>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</si>
  <si>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</si>
  <si>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</si>
  <si>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</si>
  <si>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</si>
  <si>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</si>
  <si>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</si>
  <si>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</si>
  <si>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</si>
  <si>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</si>
  <si>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</si>
  <si>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</si>
  <si>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</si>
  <si>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</si>
  <si>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</si>
  <si>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</si>
  <si>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</si>
  <si>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</si>
  <si>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</si>
  <si>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</si>
  <si>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</si>
  <si>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</si>
  <si>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</si>
  <si>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</si>
  <si>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</si>
  <si>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</si>
  <si>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</si>
  <si>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</si>
  <si>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</si>
  <si>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</si>
  <si>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</si>
  <si>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</si>
  <si>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</si>
  <si>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</si>
  <si>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</si>
  <si>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</si>
  <si>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</si>
  <si>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</si>
  <si>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</si>
  <si>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</si>
  <si>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</si>
  <si>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</si>
  <si>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</si>
  <si>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</si>
  <si>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</si>
  <si>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</si>
  <si>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</si>
  <si>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</si>
  <si>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</si>
  <si>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</si>
  <si>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</si>
  <si>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</si>
  <si>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</si>
  <si>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</si>
  <si>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</si>
  <si>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</si>
  <si>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</si>
  <si>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</si>
  <si>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</si>
  <si>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</si>
  <si>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</si>
  <si>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</si>
  <si>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</si>
  <si>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</si>
  <si>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</si>
  <si>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</si>
  <si>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</si>
  <si>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</si>
  <si>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</si>
  <si>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</si>
  <si>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</si>
  <si>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</si>
  <si>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</si>
  <si>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</si>
  <si>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</si>
  <si>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</si>
  <si>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</si>
  <si>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</si>
  <si>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</si>
  <si>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</si>
  <si>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</si>
  <si>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</si>
  <si>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</si>
  <si>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</si>
  <si>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</si>
  <si>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</si>
  <si>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</si>
  <si>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</si>
  <si>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</si>
  <si>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</si>
  <si>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</si>
  <si>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</si>
  <si>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</si>
  <si>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</si>
  <si>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</si>
  <si>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</si>
  <si>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</si>
  <si>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</si>
  <si>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</si>
  <si>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</si>
  <si>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</si>
  <si>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</si>
  <si>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</si>
  <si>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</si>
  <si>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</si>
  <si>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</si>
  <si>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</si>
  <si>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</si>
  <si>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</si>
  <si>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</si>
  <si>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</si>
  <si>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</si>
  <si>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</si>
  <si>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</si>
  <si>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</si>
  <si>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</si>
  <si>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</si>
  <si>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</si>
  <si>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</si>
  <si>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</si>
  <si>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</si>
  <si>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</si>
  <si>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</si>
  <si>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</si>
  <si>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</si>
  <si>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</si>
  <si>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</si>
  <si>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</si>
  <si>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</si>
  <si>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</si>
  <si>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</si>
  <si>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</si>
  <si>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</si>
  <si>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</si>
  <si>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</si>
  <si>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</si>
  <si>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</si>
  <si>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</si>
  <si>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</si>
  <si>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</si>
  <si>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</si>
  <si>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</si>
  <si>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</si>
  <si>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</si>
  <si>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</si>
  <si>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</si>
  <si>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</si>
  <si>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</si>
  <si>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</si>
  <si>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</si>
  <si>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</si>
  <si>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</si>
  <si>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</si>
  <si>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</si>
  <si>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</si>
  <si>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</si>
  <si>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</si>
  <si>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</si>
  <si>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</si>
  <si>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</si>
  <si>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</si>
  <si>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</si>
  <si>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</si>
  <si>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</si>
  <si>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</si>
  <si>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</si>
  <si>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</si>
  <si>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</si>
  <si>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</si>
  <si>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</si>
  <si>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</si>
  <si>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</si>
  <si>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</si>
  <si>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</si>
  <si>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</si>
  <si>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</si>
  <si>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</si>
  <si>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</si>
  <si>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</si>
  <si>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</si>
  <si>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</si>
  <si>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</si>
  <si>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</si>
  <si>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</si>
  <si>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</si>
  <si>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</si>
  <si>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</si>
  <si>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</si>
  <si>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</si>
  <si>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</si>
  <si>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</si>
  <si>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</si>
  <si>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</si>
  <si>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</si>
  <si>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</si>
  <si>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</si>
  <si>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</si>
  <si>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</si>
  <si>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</si>
  <si>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</si>
  <si>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</si>
  <si>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</si>
  <si>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</si>
  <si>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</si>
  <si>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</si>
  <si>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</si>
  <si>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</si>
  <si>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</si>
  <si>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</si>
  <si>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</si>
  <si>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</si>
  <si>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</si>
  <si>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</si>
  <si>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</si>
  <si>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</si>
  <si>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</si>
  <si>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</si>
  <si>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</si>
  <si>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</si>
  <si>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</si>
  <si>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</si>
  <si>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</si>
  <si>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</si>
  <si>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</si>
  <si>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</si>
  <si>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</si>
  <si>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</si>
  <si>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</si>
  <si>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</si>
  <si>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</si>
  <si>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</si>
  <si>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</si>
  <si>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</si>
  <si>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</si>
  <si>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</si>
  <si>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</si>
  <si>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</si>
  <si>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</si>
  <si>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</si>
  <si>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</si>
  <si>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</si>
  <si>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</si>
  <si>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</si>
  <si>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</si>
  <si>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</si>
  <si>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</si>
  <si>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</si>
  <si>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</si>
  <si>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</si>
  <si>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</si>
  <si>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</si>
  <si>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</si>
  <si>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</si>
  <si>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</si>
  <si>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</si>
  <si>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</si>
  <si>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</si>
  <si>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</si>
  <si>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</si>
  <si>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</si>
  <si>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</si>
  <si>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</si>
  <si>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</si>
  <si>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</si>
  <si>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</si>
  <si>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</si>
  <si>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</si>
  <si>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</si>
  <si>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</si>
  <si>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</si>
  <si>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</si>
  <si>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</si>
  <si>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</si>
  <si>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</si>
  <si>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</si>
  <si>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</si>
  <si>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</si>
  <si>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</si>
  <si>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</si>
  <si>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</si>
  <si>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</si>
  <si>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</si>
  <si>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</si>
  <si>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</si>
  <si>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</si>
  <si>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</si>
  <si>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</si>
  <si>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</si>
  <si>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</si>
  <si>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</si>
  <si>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</si>
  <si>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</si>
  <si>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</si>
  <si>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</si>
  <si>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</si>
  <si>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</si>
  <si>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</si>
  <si>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</si>
  <si>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</si>
  <si>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</si>
  <si>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</si>
  <si>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</si>
  <si>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</si>
  <si>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</si>
  <si>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</si>
  <si>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</si>
  <si>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</si>
  <si>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</si>
  <si>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</si>
  <si>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</si>
  <si>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</si>
  <si>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</si>
  <si>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</si>
  <si>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</si>
  <si>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</si>
  <si>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</si>
  <si>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</si>
  <si>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</si>
  <si>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</si>
  <si>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</si>
  <si>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</si>
  <si>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</si>
  <si>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</si>
  <si>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</si>
  <si>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</si>
  <si>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</si>
  <si>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</si>
  <si>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</si>
  <si>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</si>
  <si>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</si>
  <si>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</si>
  <si>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</si>
  <si>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</si>
  <si>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</si>
  <si>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</si>
  <si>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</si>
  <si>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</si>
  <si>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</si>
  <si>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</si>
  <si>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</si>
  <si>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</si>
  <si>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</si>
  <si>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</si>
  <si>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</si>
  <si>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</si>
  <si>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</si>
  <si>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</si>
  <si>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</si>
  <si>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</si>
  <si>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</si>
  <si>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</si>
  <si>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</si>
  <si>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</si>
  <si>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</si>
  <si>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</si>
  <si>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</si>
  <si>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</si>
  <si>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</si>
  <si>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</si>
  <si>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</si>
  <si>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</si>
  <si>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</si>
  <si>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</si>
  <si>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</si>
  <si>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</si>
  <si>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</si>
  <si>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</si>
  <si>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</si>
  <si>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</si>
  <si>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</si>
  <si>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</si>
  <si>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</si>
  <si>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</si>
  <si>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</si>
  <si>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</si>
  <si>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</si>
  <si>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</si>
  <si>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</si>
  <si>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</si>
  <si>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</si>
  <si>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</si>
  <si>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</si>
  <si>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</si>
  <si>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</si>
  <si>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</si>
  <si>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</si>
  <si>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</si>
  <si>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</si>
  <si>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</si>
  <si>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</si>
  <si>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</si>
  <si>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</si>
  <si>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</si>
  <si>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</si>
  <si>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</si>
  <si>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</si>
  <si>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</si>
  <si>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</si>
  <si>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</si>
  <si>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</si>
  <si>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</si>
  <si>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</si>
  <si>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</si>
  <si>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</si>
  <si>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</si>
  <si>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</si>
  <si>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</si>
  <si>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</si>
  <si>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</si>
  <si>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</si>
  <si>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</si>
  <si>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</si>
  <si>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</si>
  <si>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</si>
  <si>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</si>
  <si>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</si>
  <si>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</si>
  <si>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</si>
  <si>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</si>
  <si>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</si>
  <si>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</si>
  <si>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</si>
  <si>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</si>
  <si>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</si>
  <si>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</si>
  <si>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</si>
  <si>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</si>
  <si>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</si>
  <si>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</si>
  <si>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</si>
  <si>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</si>
  <si>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</si>
  <si>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</si>
  <si>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</si>
  <si>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</si>
  <si>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</si>
  <si>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</si>
  <si>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</si>
  <si>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</si>
  <si>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</si>
  <si>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</si>
  <si>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</si>
  <si>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</si>
  <si>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</si>
  <si>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</si>
  <si>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</si>
  <si>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</si>
  <si>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</si>
  <si>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</si>
  <si>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</si>
  <si>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</si>
  <si>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</si>
  <si>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</si>
  <si>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</si>
  <si>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</si>
  <si>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</si>
  <si>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</si>
  <si>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</si>
  <si>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</si>
  <si>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</si>
  <si>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</si>
  <si>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</si>
  <si>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</si>
  <si>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</si>
  <si>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</si>
  <si>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</si>
  <si>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</si>
  <si>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</si>
  <si>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</si>
  <si>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</si>
  <si>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</si>
  <si>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</si>
  <si>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</si>
  <si>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</si>
  <si>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</si>
  <si>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</si>
  <si>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</si>
  <si>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</si>
  <si>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</si>
  <si>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</si>
  <si>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</si>
  <si>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</si>
  <si>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</si>
  <si>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</si>
  <si>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</si>
  <si>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</si>
  <si>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</si>
  <si>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</si>
  <si>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</si>
  <si>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</si>
  <si>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</si>
  <si>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</si>
  <si>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</si>
  <si>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</si>
  <si>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</si>
  <si>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</si>
  <si>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</si>
  <si>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</si>
  <si>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</si>
  <si>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</si>
  <si>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</si>
  <si>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</si>
  <si>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</si>
  <si>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</si>
  <si>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</si>
  <si>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</si>
  <si>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</si>
  <si>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</si>
  <si>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</si>
  <si>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</si>
  <si>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</si>
  <si>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</si>
  <si>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</si>
  <si>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</si>
  <si>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</si>
  <si>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</si>
  <si>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</si>
  <si>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</si>
  <si>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</si>
  <si>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</si>
  <si>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</si>
  <si>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</si>
  <si>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</si>
  <si>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</si>
  <si>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</si>
  <si>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</si>
  <si>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</si>
  <si>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</si>
  <si>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</si>
  <si>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</si>
  <si>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</si>
  <si>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</si>
  <si>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</si>
  <si>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</si>
  <si>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</si>
  <si>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</si>
  <si>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</si>
  <si>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</si>
  <si>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</si>
  <si>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</si>
  <si>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</si>
  <si>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</si>
  <si>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</si>
  <si>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</si>
  <si>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</si>
  <si>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</si>
  <si>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</si>
  <si>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</si>
  <si>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</si>
  <si>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</si>
  <si>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</si>
  <si>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</si>
  <si>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</si>
  <si>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</si>
  <si>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</si>
  <si>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</si>
  <si>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</si>
  <si>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</si>
  <si>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</si>
  <si>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</si>
  <si>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</si>
  <si>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</si>
  <si>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</si>
  <si>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</si>
  <si>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</si>
  <si>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</si>
  <si>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</si>
  <si>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</si>
  <si>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</si>
  <si>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</si>
  <si>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</si>
  <si>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</si>
  <si>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</si>
  <si>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</si>
  <si>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</si>
  <si>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</si>
  <si>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</si>
  <si>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</si>
  <si>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</si>
  <si>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</si>
  <si>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</si>
  <si>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</si>
  <si>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</si>
  <si>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</si>
  <si>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</si>
  <si>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</si>
  <si>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</si>
  <si>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</si>
  <si>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</si>
  <si>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</si>
  <si>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</si>
  <si>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</si>
  <si>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</si>
  <si>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</si>
  <si>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</si>
  <si>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</si>
  <si>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</si>
  <si>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</si>
  <si>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</si>
  <si>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</si>
  <si>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</si>
  <si>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</si>
  <si>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</si>
  <si>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</si>
  <si>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</si>
  <si>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</si>
  <si>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</si>
  <si>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</si>
  <si>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</si>
  <si>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</si>
  <si>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</si>
  <si>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</si>
  <si>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</si>
  <si>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</si>
  <si>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</si>
  <si>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</si>
  <si>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</si>
  <si>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</si>
  <si>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</si>
  <si>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</si>
  <si>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</si>
  <si>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</si>
  <si>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</si>
  <si>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</si>
  <si>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</si>
  <si>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</si>
  <si>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</si>
  <si>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</si>
  <si>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</si>
  <si>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</si>
  <si>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</si>
  <si>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</si>
  <si>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</si>
  <si>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</si>
  <si>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</si>
  <si>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</si>
  <si>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</si>
  <si>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</si>
  <si>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</si>
  <si>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</si>
  <si>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</si>
  <si>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</si>
  <si>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</si>
  <si>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</si>
  <si>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</si>
  <si>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</si>
  <si>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</si>
  <si>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</si>
  <si>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</si>
  <si>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</si>
  <si>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</si>
  <si>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</si>
  <si>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</si>
  <si>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</si>
  <si>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</si>
  <si>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</si>
  <si>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</si>
  <si>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</si>
  <si>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</si>
  <si>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</si>
  <si>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</si>
  <si>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</si>
  <si>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</si>
  <si>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</si>
  <si>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</si>
  <si>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</si>
  <si>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</si>
  <si>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</si>
  <si>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</si>
  <si>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</si>
  <si>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</si>
  <si>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</si>
  <si>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</si>
  <si>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</si>
  <si>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</si>
  <si>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</si>
  <si>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</si>
  <si>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</si>
  <si>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</si>
  <si>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</si>
  <si>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</si>
  <si>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</si>
  <si>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</si>
  <si>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</si>
  <si>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</si>
  <si>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</si>
  <si>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</si>
  <si>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</si>
  <si>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</si>
  <si>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</si>
  <si>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</si>
  <si>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</si>
  <si>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</si>
  <si>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</si>
  <si>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</si>
  <si>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</si>
  <si>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</si>
  <si>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</si>
  <si>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</si>
  <si>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</si>
  <si>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</si>
  <si>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</si>
  <si>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</si>
  <si>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</si>
  <si>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</si>
  <si>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</si>
  <si>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</si>
  <si>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</si>
  <si>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</si>
  <si>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</si>
  <si>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</si>
  <si>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</si>
  <si>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</si>
  <si>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</si>
  <si>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</si>
  <si>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</si>
  <si>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</si>
  <si>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</si>
  <si>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</si>
  <si>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</si>
  <si>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</si>
  <si>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</si>
  <si>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</si>
  <si>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</si>
  <si>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</si>
  <si>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</si>
  <si>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</si>
  <si>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</si>
  <si>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</si>
  <si>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</si>
  <si>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</si>
  <si>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</si>
  <si>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</si>
  <si>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</si>
  <si>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</si>
  <si>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</si>
  <si>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</si>
  <si>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</si>
  <si>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</si>
  <si>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</si>
  <si>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</si>
  <si>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</si>
  <si>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</si>
  <si>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</si>
  <si>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</si>
  <si>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</si>
  <si>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</si>
  <si>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</si>
  <si>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</si>
  <si>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</si>
  <si>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</si>
  <si>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</si>
  <si>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</si>
  <si>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</si>
  <si>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</si>
  <si>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</si>
  <si>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</si>
  <si>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</si>
  <si>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</si>
  <si>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</si>
  <si>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</si>
  <si>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</si>
  <si>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</si>
  <si>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</si>
  <si>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</si>
  <si>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</si>
  <si>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</si>
  <si>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</si>
  <si>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</si>
  <si>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</si>
  <si>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</si>
  <si>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</si>
  <si>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</si>
  <si>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</si>
  <si>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</si>
  <si>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</si>
  <si>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</si>
  <si>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</si>
  <si>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</si>
  <si>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</si>
  <si>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</si>
  <si>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</si>
  <si>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</si>
  <si>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</si>
  <si>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</si>
  <si>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</si>
  <si>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</si>
  <si>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</si>
  <si>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</si>
  <si>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</si>
  <si>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</si>
  <si>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</si>
  <si>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</si>
  <si>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</si>
  <si>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</si>
  <si>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</si>
  <si>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</si>
  <si>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</si>
  <si>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</si>
  <si>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</si>
  <si>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</si>
  <si>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</si>
  <si>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</si>
  <si>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</si>
  <si>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</si>
  <si>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</si>
  <si>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</si>
  <si>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</si>
  <si>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</si>
  <si>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</si>
  <si>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</si>
  <si>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</si>
  <si>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</si>
  <si>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</si>
  <si>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</si>
  <si>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</si>
  <si>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</si>
  <si>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</si>
  <si>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</si>
  <si>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</si>
  <si>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</si>
  <si>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</si>
  <si>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</si>
  <si>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</si>
  <si>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</si>
  <si>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</si>
  <si>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</si>
  <si>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</si>
  <si>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</si>
  <si>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</si>
  <si>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</si>
  <si>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</si>
  <si>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</si>
  <si>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</si>
  <si>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</si>
  <si>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</si>
  <si>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</si>
  <si>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</si>
  <si>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</si>
  <si>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</si>
  <si>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</si>
  <si>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</si>
  <si>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</si>
  <si>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</si>
  <si>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</si>
  <si>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</si>
  <si>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</si>
  <si>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</si>
  <si>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</si>
  <si>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</si>
  <si>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</si>
  <si>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</si>
  <si>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</si>
  <si>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</si>
  <si>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</si>
  <si>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</si>
  <si>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</si>
  <si>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</si>
  <si>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</si>
  <si>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</si>
  <si>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</si>
  <si>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</si>
  <si>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</si>
  <si>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</si>
  <si>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</si>
  <si>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</si>
  <si>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</si>
  <si>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</si>
  <si>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</si>
  <si>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</si>
  <si>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</si>
  <si>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</si>
  <si>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</si>
  <si>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</si>
  <si>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</si>
  <si>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</si>
  <si>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</si>
  <si>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</si>
  <si>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</si>
  <si>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</si>
  <si>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</si>
  <si>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</si>
  <si>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</si>
  <si>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</si>
  <si>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</si>
  <si>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</si>
  <si>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</si>
  <si>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</si>
  <si>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</si>
  <si>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</si>
  <si>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</si>
  <si>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</si>
  <si>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</si>
  <si>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</si>
  <si>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</si>
  <si>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</si>
  <si>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</si>
  <si>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</si>
  <si>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</si>
  <si>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</si>
  <si>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</si>
  <si>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</si>
  <si>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</si>
  <si>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</si>
  <si>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</si>
  <si>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</si>
  <si>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</si>
  <si>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</si>
  <si>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</si>
  <si>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</si>
  <si>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</si>
  <si>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</si>
  <si>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</si>
  <si>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</si>
  <si>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</si>
  <si>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</si>
  <si>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</si>
  <si>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</si>
  <si>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</si>
  <si>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</si>
  <si>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</si>
  <si>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</si>
  <si>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</si>
  <si>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</si>
  <si>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</si>
  <si>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</si>
  <si>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</si>
  <si>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</si>
  <si>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</si>
  <si>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</si>
  <si>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</si>
  <si>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</si>
  <si>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</si>
  <si>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</si>
  <si>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</si>
  <si>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</si>
  <si>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</si>
  <si>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</si>
  <si>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</si>
  <si>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</si>
  <si>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</si>
  <si>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</si>
  <si>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</si>
  <si>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</si>
  <si>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</si>
  <si>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</si>
  <si>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</si>
  <si>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</si>
  <si>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</si>
  <si>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</si>
  <si>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</si>
  <si>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</si>
  <si>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</si>
  <si>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</si>
  <si>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</si>
  <si>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</si>
  <si>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</si>
  <si>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</si>
  <si>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</si>
  <si>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</si>
  <si>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</si>
  <si>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</si>
  <si>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</si>
  <si>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</si>
  <si>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</si>
  <si>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</si>
  <si>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</si>
  <si>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</si>
  <si>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</si>
  <si>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</si>
  <si>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</si>
  <si>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</si>
  <si>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</si>
  <si>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</si>
  <si>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</si>
  <si>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</si>
  <si>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</si>
  <si>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</si>
  <si>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</si>
  <si>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</si>
  <si>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</si>
  <si>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</si>
  <si>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</si>
  <si>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</si>
  <si>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</si>
  <si>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</si>
  <si>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</si>
  <si>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</si>
  <si>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</si>
  <si>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</si>
  <si>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</si>
  <si>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</si>
  <si>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</si>
  <si>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</si>
  <si>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</si>
  <si>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</si>
  <si>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</si>
  <si>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</si>
  <si>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</si>
  <si>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</si>
  <si>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</si>
  <si>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</si>
  <si>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</si>
  <si>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</si>
  <si>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</si>
  <si>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</si>
  <si>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</si>
  <si>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</si>
  <si>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</si>
  <si>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</si>
  <si>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</si>
  <si>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</si>
  <si>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</si>
  <si>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</si>
  <si>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</si>
  <si>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</si>
  <si>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</si>
  <si>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</si>
  <si>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</si>
  <si>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</si>
  <si>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</si>
  <si>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</si>
  <si>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</si>
  <si>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</si>
  <si>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</si>
  <si>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</si>
  <si>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</si>
  <si>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</si>
  <si>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</si>
  <si>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</si>
  <si>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</si>
  <si>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</si>
  <si>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</si>
  <si>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</si>
  <si>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</si>
  <si>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</si>
  <si>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</si>
  <si>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</si>
  <si>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</si>
  <si>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</si>
  <si>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</si>
  <si>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</si>
  <si>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</si>
  <si>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</si>
  <si>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</si>
  <si>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</si>
  <si>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</si>
  <si>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</si>
  <si>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</si>
  <si>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</si>
  <si>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</si>
  <si>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</si>
  <si>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</si>
  <si>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</si>
  <si>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</si>
  <si>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</si>
  <si>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</si>
  <si>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</si>
  <si>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</si>
  <si>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</si>
  <si>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</si>
  <si>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</si>
  <si>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</si>
  <si>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</si>
  <si>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</si>
  <si>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</si>
  <si>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</si>
  <si>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</si>
  <si>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</si>
  <si>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</si>
  <si>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</si>
  <si>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</si>
  <si>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</si>
  <si>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</si>
  <si>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</si>
  <si>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</si>
  <si>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</si>
  <si>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</si>
  <si>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</si>
  <si>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</si>
  <si>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</si>
  <si>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</si>
  <si>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</si>
  <si>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</si>
  <si>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</si>
  <si>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</si>
  <si>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</si>
  <si>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</si>
  <si>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</si>
  <si>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</si>
  <si>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</si>
  <si>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</si>
  <si>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</si>
  <si>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</si>
  <si>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</si>
  <si>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</si>
  <si>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</si>
  <si>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</si>
  <si>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</si>
  <si>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</si>
  <si>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</si>
  <si>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</si>
  <si>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</si>
  <si>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</si>
  <si>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</si>
  <si>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</si>
  <si>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</si>
  <si>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</si>
  <si>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</si>
  <si>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</si>
  <si>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</si>
  <si>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</si>
  <si>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</si>
  <si>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</si>
  <si>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</si>
  <si>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</si>
  <si>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</si>
  <si>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</si>
  <si>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</si>
  <si>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</si>
  <si>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</si>
  <si>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</si>
  <si>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</si>
  <si>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</si>
  <si>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</si>
  <si>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</si>
  <si>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</si>
  <si>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</si>
  <si>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</si>
  <si>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</si>
  <si>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</si>
  <si>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</si>
  <si>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</si>
  <si>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</si>
  <si>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</si>
  <si>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</si>
  <si>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</si>
  <si>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</si>
  <si>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</si>
  <si>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</si>
  <si>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</si>
  <si>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</si>
  <si>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</si>
  <si>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</si>
  <si>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</si>
  <si>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</si>
  <si>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</si>
  <si>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</si>
  <si>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</si>
  <si>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</si>
  <si>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</si>
  <si>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</si>
  <si>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</si>
  <si>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</si>
  <si>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</si>
  <si>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</si>
  <si>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</si>
  <si>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</si>
  <si>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</si>
  <si>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</si>
  <si>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</si>
  <si>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</si>
  <si>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</si>
  <si>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</si>
  <si>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</si>
  <si>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</si>
  <si>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</si>
  <si>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</si>
  <si>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</si>
  <si>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</si>
  <si>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</si>
  <si>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</si>
  <si>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</si>
  <si>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</si>
  <si>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</si>
  <si>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</si>
  <si>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</si>
  <si>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</si>
  <si>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</si>
  <si>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</si>
  <si>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</si>
  <si>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</si>
  <si>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</si>
  <si>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</si>
  <si>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</si>
  <si>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</si>
  <si>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</si>
  <si>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</si>
  <si>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</si>
  <si>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</si>
  <si>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</si>
  <si>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</si>
  <si>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</si>
  <si>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</si>
  <si>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</si>
  <si>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</si>
  <si>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</si>
  <si>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</si>
  <si>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</si>
  <si>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</si>
  <si>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</si>
  <si>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</si>
  <si>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</si>
  <si>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</si>
  <si>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</si>
  <si>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</si>
  <si>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</si>
  <si>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</si>
  <si>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</si>
  <si>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</si>
  <si>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</si>
  <si>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</si>
  <si>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</si>
  <si>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</si>
  <si>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</si>
  <si>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</si>
  <si>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</si>
  <si>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</si>
  <si>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</si>
  <si>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</si>
  <si>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</si>
  <si>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</si>
  <si>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</si>
  <si>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</si>
  <si>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</si>
  <si>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</si>
  <si>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</si>
  <si>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</si>
  <si>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</si>
  <si>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</si>
  <si>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</si>
  <si>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</si>
  <si>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</si>
  <si>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</si>
  <si>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</si>
  <si>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</si>
  <si>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</si>
  <si>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</si>
  <si>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</si>
  <si>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</si>
  <si>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</si>
  <si>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</si>
  <si>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</si>
  <si>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</si>
  <si>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</si>
  <si>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</si>
  <si>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</si>
  <si>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</si>
  <si>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</si>
  <si>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</si>
  <si>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</si>
  <si>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</si>
  <si>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</si>
  <si>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</si>
  <si>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</si>
  <si>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</si>
  <si>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</si>
  <si>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</si>
  <si>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</si>
  <si>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</si>
  <si>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</si>
  <si>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</si>
  <si>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</si>
  <si>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</si>
  <si>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</si>
  <si>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</si>
  <si>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</si>
  <si>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</si>
  <si>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</si>
  <si>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</si>
  <si>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</si>
  <si>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</si>
  <si>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</si>
  <si>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</si>
  <si>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</si>
  <si>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</si>
  <si>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</si>
  <si>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</si>
  <si>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</si>
  <si>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</si>
  <si>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</si>
  <si>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</si>
  <si>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</si>
  <si>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</si>
  <si>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</si>
  <si>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</si>
  <si>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</si>
  <si>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</si>
  <si>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</si>
  <si>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</si>
  <si>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</si>
  <si>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</si>
  <si>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</si>
  <si>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</si>
  <si>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</si>
  <si>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</si>
  <si>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</si>
  <si>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</si>
  <si>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</si>
  <si>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</si>
  <si>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</si>
  <si>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</si>
  <si>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</si>
  <si>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</si>
  <si>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</si>
  <si>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</si>
  <si>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</si>
  <si>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</si>
  <si>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</si>
  <si>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</si>
  <si>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</si>
  <si>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</si>
  <si>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</si>
  <si>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</si>
  <si>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</si>
  <si>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</si>
  <si>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</si>
  <si>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</si>
  <si>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</si>
  <si>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</si>
  <si>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</si>
  <si>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</si>
  <si>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</si>
  <si>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</si>
  <si>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</si>
  <si>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</si>
  <si>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</si>
  <si>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</si>
  <si>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</si>
  <si>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</si>
  <si>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</si>
  <si>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</si>
  <si>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</si>
  <si>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</si>
  <si>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</si>
  <si>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</si>
  <si>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</si>
  <si>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</si>
  <si>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</si>
  <si>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</si>
  <si>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</si>
  <si>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</si>
  <si>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</si>
  <si>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</si>
  <si>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</si>
  <si>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</si>
  <si>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</si>
  <si>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</si>
  <si>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</si>
  <si>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</si>
  <si>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</si>
  <si>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</si>
  <si>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</si>
  <si>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</si>
  <si>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</si>
  <si>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</si>
  <si>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</si>
  <si>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</si>
  <si>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</si>
  <si>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</si>
  <si>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</si>
  <si>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</si>
  <si>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</si>
  <si>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</si>
  <si>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</si>
  <si>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</si>
  <si>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</si>
  <si>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</si>
  <si>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</si>
  <si>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</si>
  <si>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</si>
  <si>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</si>
  <si>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</si>
  <si>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</si>
  <si>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</si>
  <si>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</si>
  <si>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</si>
  <si>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</si>
  <si>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</si>
  <si>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</si>
  <si>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</si>
  <si>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</si>
  <si>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</si>
  <si>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</si>
  <si>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</si>
  <si>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</si>
  <si>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</si>
  <si>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</si>
  <si>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</si>
  <si>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</si>
  <si>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</si>
  <si>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</si>
  <si>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</si>
  <si>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</si>
  <si>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</si>
  <si>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</si>
  <si>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</si>
  <si>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</si>
  <si>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</si>
  <si>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</si>
  <si>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</si>
  <si>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</si>
  <si>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</si>
  <si>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</si>
  <si>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</si>
  <si>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</si>
  <si>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</si>
  <si>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</si>
  <si>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</si>
  <si>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</si>
  <si>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</si>
  <si>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</si>
  <si>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</si>
  <si>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</si>
  <si>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</si>
  <si>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</si>
  <si>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</si>
  <si>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</si>
  <si>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</si>
  <si>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</si>
  <si>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</si>
  <si>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</si>
  <si>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</si>
  <si>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</si>
  <si>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</si>
  <si>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</si>
  <si>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</si>
  <si>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</si>
  <si>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</si>
  <si>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</si>
  <si>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</si>
  <si>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</si>
  <si>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</si>
  <si>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</si>
  <si>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</si>
  <si>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</si>
  <si>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</si>
  <si>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</si>
  <si>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</si>
  <si>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</si>
  <si>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</si>
  <si>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</si>
  <si>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</si>
  <si>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</si>
  <si>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</si>
  <si>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</si>
  <si>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</si>
  <si>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</si>
  <si>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</si>
  <si>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</si>
  <si>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</si>
  <si>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</si>
  <si>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</si>
  <si>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</si>
  <si>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</si>
  <si>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</si>
  <si>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</si>
  <si>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</si>
  <si>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</si>
  <si>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</si>
  <si>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</si>
  <si>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</si>
  <si>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</si>
  <si>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</si>
  <si>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</si>
  <si>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</si>
  <si>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</si>
  <si>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</si>
  <si>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</si>
  <si>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</si>
  <si>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</si>
  <si>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</si>
  <si>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</si>
  <si>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</si>
  <si>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</si>
  <si>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</si>
  <si>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</si>
  <si>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</si>
  <si>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</si>
  <si>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</si>
  <si>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</si>
  <si>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</si>
  <si>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</si>
  <si>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</si>
  <si>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</si>
  <si>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</si>
  <si>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</si>
  <si>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</si>
  <si>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</si>
  <si>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</si>
  <si>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</si>
  <si>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</si>
  <si>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</si>
  <si>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</si>
  <si>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</si>
  <si>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</si>
  <si>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</si>
  <si>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</si>
  <si>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</si>
  <si>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</si>
  <si>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</si>
  <si>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</si>
  <si>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</si>
  <si>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</si>
  <si>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</si>
  <si>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</si>
  <si>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</si>
  <si>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</si>
  <si>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</si>
  <si>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</si>
  <si>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</si>
  <si>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</si>
  <si>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</si>
  <si>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</si>
  <si>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</si>
  <si>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</si>
  <si>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</si>
  <si>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</si>
  <si>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</si>
  <si>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</si>
  <si>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</si>
  <si>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</si>
  <si>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</si>
  <si>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</si>
  <si>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</si>
  <si>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</si>
  <si>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</si>
  <si>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</si>
  <si>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</si>
  <si>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</si>
  <si>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</si>
  <si>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</si>
  <si>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</si>
  <si>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</si>
  <si>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</si>
  <si>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</si>
  <si>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</si>
  <si>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</si>
  <si>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</si>
  <si>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</si>
  <si>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</si>
  <si>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</si>
  <si>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</si>
  <si>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</si>
  <si>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</si>
  <si>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</si>
  <si>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</si>
  <si>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</si>
  <si>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</si>
  <si>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</si>
  <si>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</si>
  <si>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</si>
  <si>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</si>
  <si>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</si>
  <si>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</si>
  <si>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</si>
  <si>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</si>
  <si>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</si>
  <si>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</si>
  <si>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</si>
  <si>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</si>
  <si>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</si>
  <si>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</si>
  <si>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</si>
  <si>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</si>
  <si>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</si>
  <si>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</si>
  <si>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</si>
  <si>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</si>
  <si>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</si>
  <si>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</si>
  <si>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</si>
  <si>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</si>
  <si>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</si>
  <si>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</si>
  <si>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</si>
  <si>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</si>
  <si>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</si>
  <si>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</si>
  <si>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</si>
  <si>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</si>
  <si>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</si>
  <si>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</si>
  <si>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</si>
  <si>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</si>
  <si>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</si>
  <si>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</si>
  <si>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</si>
  <si>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</si>
  <si>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</si>
  <si>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</si>
  <si>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</si>
  <si>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</si>
  <si>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</si>
  <si>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</si>
  <si>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</si>
  <si>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</si>
  <si>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</si>
  <si>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</si>
  <si>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</si>
  <si>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</si>
  <si>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</si>
  <si>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</si>
  <si>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</si>
  <si>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</si>
  <si>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</si>
  <si>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</si>
  <si>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</si>
  <si>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</si>
  <si>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</si>
  <si>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</si>
  <si>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</si>
  <si>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</si>
  <si>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</si>
  <si>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</si>
  <si>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</si>
  <si>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</si>
  <si>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</si>
  <si>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</si>
  <si>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</si>
  <si>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</si>
  <si>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</si>
  <si>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</si>
  <si>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</si>
  <si>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</si>
  <si>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</si>
  <si>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</si>
  <si>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</si>
  <si>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</si>
  <si>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</si>
  <si>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</si>
  <si>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</si>
  <si>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</si>
  <si>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</si>
  <si>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</si>
  <si>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</si>
  <si>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</si>
  <si>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</si>
  <si>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</si>
  <si>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</si>
  <si>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</si>
  <si>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</si>
  <si>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</si>
  <si>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</si>
  <si>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</si>
  <si>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</si>
  <si>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</si>
  <si>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</si>
  <si>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</si>
  <si>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</si>
  <si>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</si>
  <si>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</si>
  <si>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</si>
  <si>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</si>
  <si>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</si>
  <si>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</si>
  <si>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</si>
  <si>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</si>
  <si>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</si>
  <si>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</si>
  <si>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</si>
  <si>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</si>
  <si>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</si>
  <si>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</si>
  <si>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</si>
  <si>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</si>
  <si>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</si>
  <si>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</si>
  <si>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</si>
  <si>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</si>
  <si>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</si>
  <si>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</si>
  <si>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</si>
  <si>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</si>
  <si>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</si>
  <si>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</si>
  <si>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</si>
  <si>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</si>
  <si>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</si>
  <si>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</si>
  <si>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</si>
  <si>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</si>
  <si>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</si>
  <si>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</si>
  <si>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</si>
  <si>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</si>
  <si>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</si>
  <si>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</si>
  <si>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</si>
  <si>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</si>
  <si>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</si>
  <si>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</si>
  <si>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</si>
  <si>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</si>
  <si>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</si>
  <si>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</si>
  <si>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</si>
  <si>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</si>
  <si>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</si>
  <si>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</si>
  <si>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</si>
  <si>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</si>
  <si>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</si>
  <si>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</si>
  <si>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</si>
  <si>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</si>
  <si>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</si>
  <si>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</si>
  <si>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</si>
  <si>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</si>
  <si>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</si>
  <si>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</si>
  <si>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</si>
  <si>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</si>
  <si>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</si>
  <si>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</si>
  <si>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</si>
  <si>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</si>
  <si>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</si>
  <si>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</si>
  <si>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</si>
  <si>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</si>
  <si>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</si>
  <si>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</si>
  <si>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</si>
  <si>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</si>
  <si>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</si>
  <si>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</si>
  <si>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</si>
  <si>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</si>
  <si>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</si>
  <si>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</si>
  <si>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</si>
  <si>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</si>
  <si>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</si>
  <si>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</si>
  <si>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</si>
  <si>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</si>
  <si>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</si>
  <si>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</si>
  <si>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</si>
  <si>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</si>
  <si>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</si>
  <si>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</si>
  <si>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</si>
  <si>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</si>
  <si>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</si>
  <si>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</si>
  <si>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</si>
  <si>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</si>
  <si>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</si>
  <si>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</si>
  <si>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</si>
  <si>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</si>
  <si>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</si>
  <si>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</si>
  <si>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</si>
  <si>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</si>
  <si>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</si>
  <si>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</si>
  <si>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</si>
  <si>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</si>
  <si>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</si>
  <si>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</si>
  <si>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</si>
  <si>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</si>
  <si>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</si>
  <si>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</si>
  <si>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</si>
  <si>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</si>
  <si>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</si>
  <si>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</si>
  <si>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</si>
  <si>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</si>
  <si>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</si>
  <si>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</si>
  <si>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</si>
  <si>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</si>
  <si>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</si>
  <si>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</si>
  <si>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</si>
  <si>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</si>
  <si>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</si>
  <si>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</si>
  <si>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</si>
  <si>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</si>
  <si>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</si>
  <si>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</si>
  <si>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</si>
  <si>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</si>
  <si>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</si>
  <si>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</si>
  <si>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</si>
  <si>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</si>
  <si>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</si>
  <si>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</si>
  <si>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</si>
  <si>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</si>
  <si>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</si>
  <si>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</si>
  <si>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</si>
  <si>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</si>
  <si>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</si>
  <si>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</si>
  <si>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</si>
  <si>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</si>
  <si>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</si>
  <si>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</si>
  <si>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</si>
  <si>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</si>
  <si>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</si>
  <si>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</si>
  <si>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</si>
  <si>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</si>
  <si>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</si>
  <si>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</si>
  <si>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</si>
  <si>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</si>
  <si>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</si>
  <si>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</si>
  <si>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</si>
  <si>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</si>
  <si>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</si>
  <si>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</si>
  <si>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</si>
  <si>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</si>
  <si>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</si>
  <si>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</si>
  <si>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</si>
  <si>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</si>
  <si>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</si>
  <si>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</si>
  <si>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</si>
  <si>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</si>
  <si>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</si>
  <si>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</si>
  <si>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</si>
  <si>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</si>
  <si>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</si>
  <si>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</si>
  <si>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</si>
  <si>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</si>
  <si>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</si>
  <si>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</si>
  <si>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</si>
  <si>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</si>
  <si>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</si>
  <si>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</si>
  <si>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</si>
  <si>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</si>
  <si>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</si>
  <si>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</si>
  <si>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</si>
  <si>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</si>
  <si>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</si>
  <si>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</si>
  <si>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</si>
  <si>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</si>
  <si>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</si>
  <si>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</si>
  <si>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</si>
  <si>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</si>
  <si>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</si>
  <si>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</si>
  <si>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</si>
  <si>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</si>
  <si>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</si>
  <si>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</si>
  <si>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</si>
  <si>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</si>
  <si>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</si>
  <si>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</si>
  <si>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</si>
  <si>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</si>
  <si>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</si>
  <si>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</si>
  <si>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</si>
  <si>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</si>
  <si>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</si>
  <si>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</si>
  <si>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</si>
  <si>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</si>
  <si>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</si>
  <si>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</si>
  <si>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</si>
  <si>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</si>
  <si>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</si>
  <si>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</si>
  <si>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</si>
  <si>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</si>
  <si>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</si>
  <si>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</si>
  <si>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</si>
  <si>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</si>
  <si>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</si>
  <si>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</si>
  <si>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</si>
  <si>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</si>
  <si>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</si>
  <si>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</si>
  <si>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</si>
  <si>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</si>
  <si>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</si>
  <si>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</si>
  <si>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</si>
  <si>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</si>
  <si>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</si>
  <si>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</si>
  <si>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</si>
  <si>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</si>
  <si>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</si>
  <si>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</si>
  <si>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</si>
  <si>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</si>
  <si>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</si>
  <si>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</si>
  <si>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</si>
  <si>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</si>
  <si>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</si>
  <si>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</si>
  <si>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</si>
  <si>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</si>
  <si>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</si>
  <si>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</si>
  <si>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</si>
  <si>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</si>
  <si>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</si>
  <si>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</si>
  <si>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</si>
  <si>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</si>
  <si>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</si>
  <si>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</si>
  <si>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</si>
  <si>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</si>
  <si>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</si>
  <si>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</si>
  <si>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</si>
  <si>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</si>
  <si>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</si>
  <si>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</si>
  <si>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</si>
  <si>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</si>
  <si>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</si>
  <si>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</si>
  <si>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</si>
  <si>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</si>
  <si>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</si>
  <si>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</si>
  <si>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</si>
  <si>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</si>
  <si>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</si>
  <si>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</si>
  <si>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</si>
  <si>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</si>
  <si>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</si>
  <si>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</si>
  <si>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</si>
  <si>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</si>
  <si>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</si>
  <si>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</si>
  <si>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</si>
  <si>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</si>
  <si>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</si>
  <si>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</si>
  <si>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</si>
  <si>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</si>
  <si>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</si>
  <si>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</si>
  <si>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</si>
  <si>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</si>
  <si>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</si>
  <si>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</si>
  <si>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</si>
  <si>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</si>
  <si>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</si>
  <si>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</si>
  <si>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</si>
  <si>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</si>
  <si>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</si>
  <si>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</si>
  <si>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</si>
  <si>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</si>
  <si>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</si>
  <si>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</si>
  <si>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</si>
  <si>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</si>
  <si>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</si>
  <si>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</si>
  <si>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</si>
  <si>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</si>
  <si>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</si>
  <si>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</si>
  <si>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</si>
  <si>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</si>
  <si>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</si>
  <si>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</si>
  <si>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</si>
  <si>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</si>
  <si>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</si>
  <si>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</si>
  <si>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</si>
  <si>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</si>
  <si>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</si>
  <si>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</si>
  <si>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</si>
  <si>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</si>
  <si>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</si>
  <si>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</si>
  <si>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</si>
  <si>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</si>
  <si>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</si>
  <si>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</si>
  <si>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</si>
  <si>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</si>
  <si>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</si>
  <si>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</si>
  <si>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</si>
  <si>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</si>
  <si>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</si>
  <si>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</si>
  <si>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</si>
  <si>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</si>
  <si>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</si>
  <si>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</si>
  <si>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</si>
  <si>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</si>
  <si>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</si>
  <si>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</si>
  <si>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</si>
  <si>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</si>
  <si>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</si>
  <si>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</si>
  <si>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</si>
  <si>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</si>
  <si>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</si>
  <si>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</si>
  <si>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</si>
  <si>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</si>
  <si>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</si>
  <si>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</si>
  <si>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</si>
  <si>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</si>
  <si>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</si>
  <si>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</si>
  <si>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</si>
  <si>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</si>
  <si>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</si>
  <si>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</si>
  <si>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</si>
  <si>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</si>
  <si>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</si>
  <si>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</si>
  <si>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</si>
  <si>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</si>
  <si>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</si>
  <si>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</si>
  <si>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</si>
  <si>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</si>
  <si>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</si>
  <si>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</si>
  <si>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</si>
  <si>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</si>
  <si>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</si>
  <si>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</si>
  <si>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</si>
  <si>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</si>
  <si>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</si>
  <si>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</si>
  <si>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</si>
  <si>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</si>
  <si>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</si>
  <si>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</si>
  <si>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</si>
  <si>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</si>
  <si>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</si>
  <si>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</si>
  <si>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</si>
  <si>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</si>
  <si>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</si>
  <si>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</si>
  <si>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</si>
  <si>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</si>
  <si>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</si>
  <si>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</si>
  <si>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</si>
  <si>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</si>
  <si>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</si>
  <si>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</si>
  <si>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</si>
  <si>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</si>
  <si>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</si>
  <si>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</si>
  <si>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</si>
  <si>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</si>
  <si>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</si>
  <si>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</si>
  <si>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</si>
  <si>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</si>
  <si>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</si>
  <si>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</si>
  <si>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</si>
  <si>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</si>
  <si>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</si>
  <si>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</si>
  <si>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</si>
  <si>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</si>
  <si>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</si>
  <si>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</si>
  <si>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</si>
  <si>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</si>
  <si>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</si>
  <si>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</si>
  <si>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</si>
  <si>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</si>
  <si>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</si>
  <si>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</si>
  <si>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</si>
  <si>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</si>
  <si>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</si>
  <si>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</si>
  <si>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</si>
  <si>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</si>
  <si>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</si>
  <si>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</si>
  <si>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</si>
  <si>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</si>
  <si>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</si>
  <si>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</si>
  <si>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</si>
  <si>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</si>
  <si>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</si>
  <si>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</si>
  <si>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</si>
  <si>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</si>
  <si>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</si>
  <si>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</si>
  <si>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</si>
  <si>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</si>
  <si>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</si>
  <si>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</si>
  <si>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</si>
  <si>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</si>
  <si>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</si>
  <si>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</si>
  <si>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</si>
  <si>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</si>
  <si>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</si>
  <si>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</si>
  <si>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</si>
  <si>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</si>
  <si>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</si>
  <si>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</si>
  <si>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</si>
  <si>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</si>
  <si>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</si>
  <si>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</si>
  <si>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</si>
  <si>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</si>
  <si>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</si>
  <si>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</si>
  <si>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</si>
  <si>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</si>
  <si>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</si>
  <si>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</si>
  <si>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</si>
  <si>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</si>
  <si>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</si>
  <si>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</si>
  <si>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</si>
  <si>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</si>
  <si>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</si>
  <si>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</si>
  <si>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</si>
  <si>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</si>
  <si>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</si>
  <si>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</si>
  <si>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</si>
  <si>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</si>
  <si>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</si>
  <si>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</si>
  <si>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</si>
  <si>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</si>
  <si>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</si>
  <si>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</si>
  <si>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</si>
  <si>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</si>
  <si>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</si>
  <si>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</si>
  <si>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</si>
  <si>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</si>
  <si>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</si>
  <si>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</si>
  <si>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</si>
  <si>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</si>
  <si>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</si>
  <si>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</si>
  <si>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</si>
  <si>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</si>
  <si>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</si>
  <si>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</si>
  <si>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</si>
  <si>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</si>
  <si>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</si>
  <si>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</si>
  <si>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</si>
  <si>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</si>
  <si>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</si>
  <si>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</si>
  <si>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</si>
  <si>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</si>
  <si>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</si>
  <si>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</si>
  <si>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</si>
  <si>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</si>
  <si>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</si>
  <si>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</si>
  <si>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</si>
  <si>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</si>
  <si>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</si>
  <si>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</si>
  <si>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</si>
  <si>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</si>
  <si>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</si>
  <si>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</si>
  <si>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</si>
  <si>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</si>
  <si>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</si>
  <si>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</si>
  <si>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</si>
  <si>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</si>
  <si>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</si>
  <si>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</si>
  <si>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</si>
  <si>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</si>
  <si>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</si>
  <si>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</si>
  <si>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</si>
  <si>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</si>
  <si>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</si>
  <si>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</si>
  <si>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</si>
  <si>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</si>
  <si>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</si>
  <si>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</si>
  <si>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</si>
  <si>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</si>
  <si>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</si>
  <si>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</si>
  <si>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</si>
  <si>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</si>
  <si>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</si>
  <si>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</si>
  <si>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</si>
  <si>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</si>
  <si>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</si>
  <si>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</si>
  <si>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</si>
  <si>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</si>
  <si>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</si>
  <si>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</si>
  <si>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</si>
  <si>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</si>
  <si>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</si>
  <si>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</si>
  <si>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</si>
  <si>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</si>
  <si>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</si>
  <si>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</si>
  <si>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</si>
  <si>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</si>
  <si>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</si>
  <si>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</si>
  <si>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</si>
  <si>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</si>
  <si>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</si>
  <si>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</si>
  <si>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</si>
  <si>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</si>
  <si>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</si>
  <si>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</si>
  <si>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</si>
  <si>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</si>
  <si>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</si>
  <si>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</si>
  <si>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</si>
  <si>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</si>
  <si>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</si>
  <si>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</si>
  <si>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</si>
  <si>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</si>
  <si>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</si>
  <si>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</si>
  <si>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</si>
  <si>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</si>
  <si>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</si>
  <si>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</si>
  <si>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</si>
  <si>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</si>
  <si>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</si>
  <si>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</si>
  <si>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</si>
  <si>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</si>
  <si>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</si>
  <si>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</si>
  <si>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</si>
  <si>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</si>
  <si>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</si>
  <si>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</si>
  <si>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</si>
  <si>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</si>
  <si>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</si>
  <si>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</si>
  <si>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</si>
  <si>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</si>
  <si>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</si>
  <si>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</si>
  <si>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</si>
  <si>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</si>
  <si>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</si>
  <si>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</si>
  <si>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</si>
  <si>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</si>
  <si>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</si>
  <si>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</si>
  <si>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</si>
  <si>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</si>
  <si>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</si>
  <si>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</si>
  <si>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</si>
  <si>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</si>
  <si>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</si>
  <si>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</si>
  <si>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</si>
  <si>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</si>
  <si>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</si>
  <si>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</si>
  <si>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</si>
  <si>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</si>
  <si>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</si>
  <si>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</si>
  <si>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</si>
  <si>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</si>
  <si>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</si>
  <si>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</si>
  <si>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</si>
  <si>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</si>
  <si>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</si>
  <si>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</si>
  <si>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</si>
  <si>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</si>
  <si>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</si>
  <si>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</si>
  <si>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</si>
  <si>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</si>
  <si>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</si>
  <si>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</si>
  <si>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</si>
  <si>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</si>
  <si>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</si>
  <si>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</si>
  <si>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</si>
  <si>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</si>
  <si>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</si>
  <si>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</si>
  <si>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</si>
  <si>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</si>
  <si>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</si>
  <si>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</si>
  <si>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</si>
  <si>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</si>
  <si>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</si>
  <si>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</si>
  <si>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</si>
  <si>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</si>
  <si>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</si>
  <si>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</si>
  <si>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</si>
  <si>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</si>
  <si>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</si>
  <si>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</si>
  <si>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</si>
  <si>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</si>
  <si>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</si>
  <si>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</si>
  <si>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</si>
  <si>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</si>
  <si>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</si>
  <si>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</si>
  <si>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</si>
  <si>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</si>
  <si>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</si>
  <si>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</si>
  <si>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</si>
  <si>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</si>
  <si>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</si>
  <si>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</si>
  <si>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</si>
  <si>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</si>
  <si>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</si>
  <si>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</si>
  <si>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</si>
  <si>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</si>
  <si>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</si>
  <si>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</si>
  <si>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</si>
  <si>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</si>
  <si>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</si>
  <si>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</si>
  <si>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</si>
  <si>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</si>
  <si>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</si>
  <si>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</si>
  <si>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</si>
  <si>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</si>
  <si>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</si>
  <si>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</si>
  <si>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</si>
  <si>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</si>
  <si>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</si>
  <si>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</si>
  <si>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</si>
  <si>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</si>
  <si>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</si>
  <si>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</si>
  <si>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</si>
  <si>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</si>
  <si>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</si>
  <si>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</si>
  <si>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</si>
  <si>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</si>
  <si>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</si>
  <si>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</si>
  <si>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</si>
  <si>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</si>
  <si>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</si>
  <si>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</si>
  <si>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</si>
  <si>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</si>
  <si>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</si>
  <si>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</si>
  <si>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</si>
  <si>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</si>
  <si>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</si>
  <si>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</si>
  <si>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</si>
  <si>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</si>
  <si>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</si>
  <si>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</si>
  <si>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</si>
  <si>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</si>
  <si>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</si>
  <si>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</si>
  <si>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</si>
  <si>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</si>
  <si>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</si>
  <si>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</si>
  <si>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</si>
  <si>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</si>
  <si>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</si>
  <si>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</si>
  <si>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</si>
  <si>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</si>
  <si>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</si>
  <si>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</si>
  <si>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</si>
  <si>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</si>
  <si>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</si>
  <si>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</si>
  <si>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</si>
  <si>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</si>
  <si>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</si>
  <si>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</si>
  <si>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</si>
  <si>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</si>
  <si>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</si>
  <si>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</si>
  <si>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</si>
  <si>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</si>
  <si>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</si>
  <si>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</si>
  <si>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</si>
  <si>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</si>
  <si>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</si>
  <si>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</si>
  <si>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</si>
  <si>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</si>
  <si>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</si>
  <si>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</si>
  <si>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</si>
  <si>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</si>
  <si>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</si>
  <si>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</si>
  <si>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</si>
  <si>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</si>
  <si>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</si>
  <si>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</si>
  <si>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</si>
  <si>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</si>
  <si>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</si>
  <si>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</si>
  <si>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</si>
  <si>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</si>
  <si>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</si>
  <si>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</si>
  <si>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</si>
  <si>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</si>
  <si>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</si>
  <si>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</si>
  <si>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</si>
  <si>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</si>
  <si>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</si>
  <si>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</si>
  <si>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</si>
  <si>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</si>
  <si>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</si>
  <si>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</si>
  <si>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</si>
  <si>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</si>
  <si>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</si>
  <si>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</si>
  <si>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</si>
  <si>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</si>
  <si>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</si>
  <si>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</si>
  <si>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</si>
  <si>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</si>
  <si>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</si>
  <si>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</si>
  <si>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</si>
  <si>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</si>
  <si>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</si>
  <si>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</si>
  <si>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</si>
  <si>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</si>
  <si>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</si>
  <si>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</si>
  <si>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</si>
  <si>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</si>
  <si>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</si>
  <si>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</si>
  <si>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</si>
  <si>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</si>
  <si>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</si>
  <si>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</si>
  <si>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</si>
  <si>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</si>
  <si>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</si>
  <si>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</si>
  <si>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</si>
  <si>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</si>
  <si>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</si>
  <si>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</si>
  <si>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</si>
  <si>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</si>
  <si>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</si>
  <si>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</si>
  <si>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</si>
  <si>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</si>
  <si>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</si>
  <si>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</si>
  <si>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</si>
  <si>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</si>
  <si>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</si>
  <si>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</si>
  <si>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</si>
  <si>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</si>
  <si>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</si>
  <si>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</si>
  <si>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</si>
  <si>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</si>
  <si>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</si>
  <si>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</si>
  <si>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</si>
  <si>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</si>
  <si>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</si>
  <si>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</si>
  <si>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</si>
  <si>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</si>
  <si>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</si>
  <si>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</si>
  <si>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</si>
  <si>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</si>
  <si>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</si>
  <si>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</si>
  <si>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</si>
  <si>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</si>
  <si>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</si>
  <si>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</si>
  <si>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</si>
  <si>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</si>
  <si>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</si>
  <si>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</si>
  <si>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</si>
  <si>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</si>
  <si>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</si>
  <si>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</si>
  <si>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</si>
  <si>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</si>
  <si>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</si>
  <si>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</si>
  <si>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</si>
  <si>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</si>
  <si>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</si>
  <si>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</si>
  <si>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</si>
  <si>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</si>
  <si>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</si>
  <si>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</si>
  <si>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</si>
  <si>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</si>
  <si>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</si>
  <si>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</si>
  <si>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</si>
  <si>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</si>
  <si>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</si>
  <si>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</si>
  <si>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</si>
  <si>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</si>
  <si>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</si>
  <si>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</si>
  <si>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</si>
  <si>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</si>
  <si>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</si>
  <si>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</si>
  <si>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</si>
  <si>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</si>
  <si>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</si>
  <si>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</si>
  <si>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</si>
  <si>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</si>
  <si>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</si>
  <si>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</si>
  <si>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</si>
  <si>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</si>
  <si>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</si>
  <si>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</si>
  <si>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</si>
  <si>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</si>
  <si>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</si>
  <si>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</si>
  <si>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</si>
  <si>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</si>
  <si>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</si>
  <si>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</si>
  <si>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</si>
  <si>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</si>
  <si>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</si>
  <si>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</si>
  <si>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</si>
  <si>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</si>
  <si>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</si>
  <si>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</si>
  <si>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</si>
  <si>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</si>
  <si>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</si>
  <si>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</si>
  <si>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</si>
  <si>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</si>
  <si>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</si>
  <si>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</si>
  <si>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</si>
  <si>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</si>
  <si>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</si>
  <si>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</si>
  <si>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</si>
  <si>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</si>
  <si>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</si>
  <si>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</si>
  <si>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</si>
  <si>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</si>
  <si>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</si>
  <si>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</si>
  <si>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</si>
  <si>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</si>
  <si>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</si>
  <si>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</si>
  <si>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</si>
  <si>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</si>
  <si>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</si>
  <si>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</si>
  <si>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</si>
  <si>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</si>
  <si>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</si>
  <si>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</si>
  <si>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</si>
  <si>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</si>
  <si>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</si>
  <si>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</si>
  <si>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</si>
  <si>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</si>
  <si>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</si>
  <si>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</si>
  <si>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</si>
  <si>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</si>
  <si>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</si>
  <si>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</si>
  <si>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</si>
  <si>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</si>
  <si>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</si>
  <si>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</si>
  <si>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</si>
  <si>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</si>
  <si>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</si>
  <si>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</si>
  <si>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</si>
  <si>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</si>
  <si>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</si>
  <si>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</si>
  <si>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</si>
  <si>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</si>
  <si>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</si>
  <si>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</si>
  <si>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</si>
  <si>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</si>
  <si>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</si>
  <si>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</si>
  <si>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</si>
  <si>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</si>
  <si>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</si>
  <si>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</si>
  <si>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</si>
  <si>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</si>
  <si>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</si>
  <si>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</si>
  <si>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</si>
  <si>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</si>
  <si>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</si>
  <si>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</si>
  <si>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</si>
  <si>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</si>
  <si>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</si>
  <si>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</si>
  <si>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</si>
  <si>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</si>
  <si>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</si>
  <si>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</si>
  <si>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</si>
  <si>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</si>
  <si>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</si>
  <si>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</si>
  <si>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</si>
  <si>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</si>
  <si>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</si>
  <si>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</si>
  <si>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</si>
  <si>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</si>
  <si>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</si>
  <si>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</si>
  <si>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</si>
  <si>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</si>
  <si>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</si>
  <si>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</si>
  <si>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</si>
  <si>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</si>
  <si>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</si>
  <si>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</si>
  <si>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</si>
  <si>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</si>
  <si>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</si>
  <si>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</si>
  <si>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</si>
  <si>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</si>
  <si>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</si>
  <si>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</si>
  <si>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</si>
  <si>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</si>
  <si>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</si>
  <si>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</si>
  <si>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</si>
  <si>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</si>
  <si>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</si>
  <si>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</si>
  <si>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</si>
  <si>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</si>
  <si>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</si>
  <si>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</si>
  <si>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</si>
  <si>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</si>
  <si>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</si>
  <si>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</si>
  <si>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</si>
  <si>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</si>
  <si>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</si>
  <si>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</si>
  <si>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</si>
  <si>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</si>
  <si>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</si>
  <si>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</si>
  <si>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</si>
  <si>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</si>
  <si>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</si>
  <si>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</si>
  <si>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</si>
  <si>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</si>
  <si>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</si>
  <si>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</si>
  <si>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</si>
  <si>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</si>
  <si>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</si>
  <si>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</si>
  <si>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</si>
  <si>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</si>
  <si>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</si>
  <si>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</si>
  <si>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</si>
  <si>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</si>
  <si>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</si>
  <si>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</si>
  <si>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</si>
  <si>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</si>
  <si>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</si>
  <si>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</si>
  <si>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</si>
  <si>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</si>
  <si>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</si>
  <si>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</si>
  <si>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</si>
  <si>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</si>
  <si>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</si>
  <si>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</si>
  <si>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</si>
  <si>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</si>
  <si>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</si>
  <si>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</si>
  <si>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</si>
  <si>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</si>
  <si>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</si>
  <si>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</si>
  <si>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</si>
  <si>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</si>
  <si>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</si>
  <si>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</si>
  <si>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</si>
  <si>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</si>
  <si>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</si>
  <si>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</si>
  <si>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</si>
  <si>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</si>
  <si>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</si>
  <si>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</si>
  <si>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</si>
  <si>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</si>
  <si>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</si>
  <si>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</si>
  <si>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</si>
  <si>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</si>
  <si>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</si>
  <si>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</si>
  <si>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</si>
  <si>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</si>
  <si>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</si>
  <si>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</si>
  <si>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</si>
  <si>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</si>
  <si>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</si>
  <si>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</si>
  <si>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</si>
  <si>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</si>
  <si>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</si>
  <si>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</si>
  <si>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</si>
  <si>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</si>
  <si>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</si>
  <si>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</si>
  <si>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</si>
  <si>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</si>
  <si>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</si>
  <si>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</si>
  <si>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</si>
  <si>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</si>
  <si>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</si>
  <si>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</si>
  <si>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</si>
  <si>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</si>
  <si>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</si>
  <si>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</si>
  <si>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</si>
  <si>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</si>
  <si>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</si>
  <si>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</si>
  <si>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</si>
  <si>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</si>
  <si>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</si>
  <si>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</si>
  <si>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</si>
  <si>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</si>
  <si>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</si>
  <si>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</si>
  <si>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</si>
  <si>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</si>
  <si>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</si>
  <si>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</si>
  <si>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</si>
  <si>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</si>
  <si>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</si>
  <si>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</si>
  <si>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</si>
  <si>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</si>
  <si>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</si>
  <si>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</si>
  <si>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</si>
  <si>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</si>
  <si>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</si>
  <si>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</si>
  <si>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</si>
  <si>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</si>
  <si>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</si>
  <si>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</si>
  <si>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</si>
  <si>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</si>
  <si>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</si>
  <si>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</si>
  <si>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</si>
  <si>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</si>
  <si>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</si>
  <si>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</si>
  <si>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</si>
  <si>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</si>
  <si>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</si>
  <si>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</si>
  <si>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</si>
  <si>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</si>
  <si>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</si>
  <si>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</si>
  <si>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</si>
  <si>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</si>
  <si>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</si>
  <si>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</si>
  <si>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</si>
  <si>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</si>
  <si>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</si>
  <si>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</si>
  <si>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</si>
  <si>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</si>
  <si>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</si>
  <si>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</si>
  <si>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</si>
  <si>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</si>
  <si>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</si>
  <si>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</si>
  <si>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</si>
  <si>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</si>
  <si>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</si>
  <si>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</si>
  <si>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</si>
  <si>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</si>
  <si>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</si>
  <si>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</si>
  <si>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</si>
  <si>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</si>
  <si>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</si>
  <si>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</si>
  <si>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</si>
  <si>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</si>
  <si>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</si>
  <si>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</si>
  <si>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</si>
  <si>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</si>
  <si>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</si>
  <si>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</si>
  <si>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</si>
  <si>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</si>
  <si>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</si>
  <si>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</si>
  <si>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</si>
  <si>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</si>
  <si>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</si>
  <si>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</si>
  <si>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</si>
  <si>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</si>
  <si>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</si>
  <si>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</si>
  <si>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</si>
  <si>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</si>
  <si>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</si>
  <si>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</si>
  <si>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</si>
  <si>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</si>
  <si>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</si>
  <si>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</si>
  <si>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</si>
  <si>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</si>
  <si>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</si>
  <si>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</si>
  <si>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</si>
  <si>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</si>
  <si>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</si>
  <si>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</si>
  <si>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</si>
  <si>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</si>
  <si>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</si>
  <si>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</si>
  <si>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</si>
  <si>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</si>
  <si>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</si>
  <si>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</si>
  <si>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</si>
  <si>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</si>
  <si>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</si>
  <si>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</si>
  <si>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</si>
  <si>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</si>
  <si>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</si>
  <si>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</si>
  <si>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</si>
  <si>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</si>
  <si>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</si>
  <si>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</si>
  <si>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</si>
  <si>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</si>
  <si>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</si>
  <si>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</si>
  <si>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</si>
  <si>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</si>
  <si>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</si>
  <si>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</si>
  <si>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</si>
  <si>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</si>
  <si>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</si>
  <si>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</si>
  <si>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</si>
  <si>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</si>
  <si>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</si>
  <si>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</si>
  <si>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</si>
  <si>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</si>
  <si>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</si>
  <si>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</si>
  <si>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</si>
  <si>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</si>
  <si>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</si>
  <si>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</si>
  <si>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</si>
  <si>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</si>
  <si>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</si>
  <si>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</si>
  <si>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</si>
  <si>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</si>
  <si>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</si>
  <si>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</si>
  <si>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</si>
  <si>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</si>
  <si>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</si>
  <si>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</si>
  <si>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</si>
  <si>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</si>
  <si>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</si>
  <si>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</si>
  <si>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</si>
  <si>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</si>
  <si>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</si>
  <si>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</si>
  <si>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</si>
  <si>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</si>
  <si>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</si>
  <si>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</si>
  <si>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</si>
  <si>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</si>
  <si>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</si>
  <si>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</si>
  <si>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</si>
  <si>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</si>
  <si>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</si>
  <si>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</si>
  <si>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</si>
  <si>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</si>
  <si>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</si>
  <si>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</si>
  <si>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</si>
  <si>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</si>
  <si>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</si>
  <si>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</si>
  <si>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</si>
  <si>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</si>
  <si>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</si>
  <si>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</si>
  <si>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</si>
  <si>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</si>
  <si>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</si>
  <si>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</si>
  <si>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</si>
  <si>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</si>
  <si>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</si>
  <si>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</si>
  <si>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</si>
  <si>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</si>
  <si>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</si>
  <si>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</si>
  <si>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</si>
  <si>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</si>
  <si>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</si>
  <si>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</si>
  <si>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</si>
  <si>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</si>
  <si>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</si>
  <si>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</si>
  <si>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</si>
  <si>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</si>
  <si>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</si>
  <si>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</si>
  <si>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</si>
  <si>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</si>
  <si>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</si>
  <si>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</si>
  <si>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</si>
  <si>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</si>
  <si>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</si>
  <si>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</si>
  <si>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</si>
  <si>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</si>
  <si>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</si>
  <si>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</si>
  <si>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</si>
  <si>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</si>
  <si>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</si>
  <si>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</si>
  <si>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</si>
  <si>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</si>
  <si>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</si>
  <si>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</si>
  <si>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</si>
  <si>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</si>
  <si>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</si>
  <si>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</si>
  <si>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</si>
  <si>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</si>
  <si>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</si>
  <si>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</si>
  <si>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</si>
  <si>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</si>
  <si>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</si>
  <si>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</si>
  <si>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</si>
  <si>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</si>
  <si>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</si>
  <si>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</si>
  <si>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</si>
  <si>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</si>
  <si>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</si>
  <si>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</si>
  <si>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</si>
  <si>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</si>
  <si>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</si>
  <si>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</si>
  <si>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</si>
  <si>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</si>
  <si>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</si>
  <si>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</si>
  <si>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</si>
  <si>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</si>
  <si>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</si>
  <si>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</si>
  <si>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</si>
  <si>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</si>
  <si>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</si>
  <si>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</si>
  <si>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</si>
  <si>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</si>
  <si>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</si>
  <si>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</si>
  <si>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</si>
  <si>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</si>
  <si>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</si>
  <si>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</si>
  <si>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</si>
  <si>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</si>
  <si>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</si>
  <si>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</si>
  <si>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</si>
  <si>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</si>
  <si>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</si>
  <si>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</si>
  <si>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</si>
  <si>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</si>
  <si>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</si>
  <si>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</si>
  <si>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</si>
  <si>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</si>
  <si>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</si>
  <si>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</si>
  <si>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</si>
  <si>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</si>
  <si>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</si>
  <si>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</si>
  <si>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</si>
  <si>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</si>
  <si>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</si>
  <si>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</si>
  <si>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</si>
  <si>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</si>
  <si>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</si>
  <si>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</si>
  <si>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</si>
  <si>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</si>
  <si>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</si>
  <si>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</si>
  <si>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</si>
  <si>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</si>
  <si>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</si>
  <si>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</si>
  <si>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</si>
  <si>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</si>
  <si>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</si>
  <si>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</si>
  <si>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</si>
  <si>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</si>
  <si>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</si>
  <si>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</si>
  <si>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</si>
  <si>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</si>
  <si>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</si>
  <si>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</si>
  <si>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</si>
  <si>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</si>
  <si>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</si>
  <si>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</si>
  <si>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</si>
  <si>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</si>
  <si>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</si>
  <si>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</si>
  <si>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</si>
  <si>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</si>
  <si>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</si>
  <si>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</si>
  <si>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</si>
  <si>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</si>
  <si>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</si>
  <si>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</si>
  <si>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</si>
  <si>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</si>
  <si>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</si>
  <si>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</si>
  <si>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</si>
  <si>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</si>
  <si>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</si>
  <si>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</si>
  <si>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</si>
  <si>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</si>
  <si>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</si>
  <si>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</si>
  <si>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</si>
  <si>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</si>
  <si>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</si>
  <si>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</si>
  <si>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</si>
  <si>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</si>
  <si>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</si>
  <si>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</si>
  <si>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</si>
  <si>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</si>
  <si>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</si>
  <si>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</si>
  <si>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</si>
  <si>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</si>
  <si>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</si>
  <si>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</si>
  <si>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</si>
  <si>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</si>
  <si>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</si>
  <si>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</si>
  <si>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</si>
  <si>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</si>
  <si>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</si>
  <si>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</si>
  <si>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</si>
  <si>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</si>
  <si>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</si>
  <si>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</si>
  <si>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</si>
  <si>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</si>
  <si>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</si>
  <si>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</si>
  <si>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</si>
  <si>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</si>
  <si>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</si>
  <si>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</si>
  <si>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</si>
  <si>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</si>
  <si>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</si>
  <si>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</si>
  <si>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</si>
  <si>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</si>
  <si>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</si>
  <si>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</si>
  <si>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</si>
  <si>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</si>
  <si>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</si>
  <si>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</si>
  <si>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</si>
  <si>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</si>
  <si>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</si>
  <si>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</si>
  <si>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</si>
  <si>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</si>
  <si>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</si>
  <si>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</si>
  <si>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</si>
  <si>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</si>
  <si>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</si>
  <si>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</si>
  <si>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</si>
  <si>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</si>
  <si>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</si>
  <si>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</si>
  <si>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</si>
  <si>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</si>
  <si>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</si>
  <si>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</si>
  <si>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</si>
  <si>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</si>
  <si>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</si>
  <si>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</si>
  <si>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</si>
  <si>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</si>
  <si>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</si>
  <si>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</si>
  <si>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</si>
  <si>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</si>
  <si>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</si>
  <si>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</si>
  <si>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</si>
  <si>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</si>
  <si>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</si>
  <si>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</si>
  <si>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</si>
  <si>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</si>
  <si>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</si>
  <si>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</si>
  <si>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</si>
  <si>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</si>
  <si>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</si>
  <si>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</si>
  <si>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</si>
  <si>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</si>
  <si>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</si>
  <si>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</si>
  <si>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</si>
  <si>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</si>
  <si>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</si>
  <si>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</si>
  <si>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</si>
  <si>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</si>
  <si>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</si>
  <si>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</si>
  <si>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</si>
  <si>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</si>
  <si>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</si>
  <si>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</si>
  <si>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</si>
  <si>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</si>
  <si>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</si>
  <si>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</si>
  <si>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</si>
  <si>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</si>
  <si>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</si>
  <si>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</si>
  <si>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</si>
  <si>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</si>
  <si>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</si>
  <si>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</si>
  <si>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</si>
  <si>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</si>
  <si>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</si>
  <si>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</si>
  <si>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</si>
  <si>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</si>
  <si>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</si>
  <si>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</si>
  <si>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</si>
  <si>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</si>
  <si>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</si>
  <si>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</si>
  <si>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</si>
  <si>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</si>
  <si>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</si>
  <si>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</si>
  <si>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</si>
  <si>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</si>
  <si>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</si>
  <si>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</si>
  <si>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</si>
  <si>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</si>
  <si>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</si>
  <si>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</si>
  <si>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</si>
  <si>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</si>
  <si>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</si>
  <si>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</si>
  <si>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</si>
  <si>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</si>
  <si>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</si>
  <si>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</si>
  <si>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</si>
  <si>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</si>
  <si>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</si>
  <si>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</si>
  <si>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</si>
  <si>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</si>
  <si>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</si>
  <si>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</si>
  <si>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</si>
  <si>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</si>
  <si>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</si>
  <si>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</si>
  <si>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</si>
  <si>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</si>
  <si>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</si>
  <si>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</si>
  <si>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</si>
  <si>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</si>
  <si>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</si>
  <si>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</si>
  <si>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</si>
  <si>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</si>
  <si>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</si>
  <si>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</si>
  <si>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</si>
  <si>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</si>
  <si>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</si>
  <si>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</si>
  <si>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</si>
  <si>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</si>
  <si>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</si>
  <si>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</si>
  <si>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</si>
  <si>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</si>
  <si>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</si>
  <si>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</si>
  <si>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</si>
  <si>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</si>
  <si>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</si>
  <si>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</si>
  <si>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</si>
  <si>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</si>
  <si>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</si>
  <si>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</si>
  <si>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</si>
  <si>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</si>
  <si>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</si>
  <si>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</si>
  <si>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</si>
  <si>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</si>
  <si>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</si>
  <si>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</si>
  <si>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</si>
  <si>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</si>
  <si>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</si>
  <si>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</si>
  <si>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</si>
  <si>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</si>
  <si>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</si>
  <si>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</si>
  <si>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</si>
  <si>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</si>
  <si>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</si>
  <si>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</si>
  <si>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</si>
  <si>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</si>
  <si>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</si>
  <si>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</si>
  <si>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</si>
  <si>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</si>
  <si>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</si>
  <si>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</si>
  <si>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</si>
  <si>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</si>
  <si>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</si>
  <si>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</si>
  <si>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</si>
  <si>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</si>
  <si>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</si>
  <si>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</si>
  <si>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</si>
  <si>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</si>
  <si>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</si>
  <si>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</si>
  <si>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</si>
  <si>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</si>
  <si>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</si>
  <si>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</si>
  <si>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</si>
  <si>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</si>
  <si>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</si>
  <si>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</si>
  <si>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</si>
  <si>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</si>
  <si>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</si>
  <si>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</si>
  <si>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</si>
  <si>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</si>
  <si>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</si>
  <si>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</si>
  <si>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</si>
  <si>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</si>
  <si>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</si>
  <si>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</si>
  <si>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</si>
  <si>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</si>
  <si>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</si>
  <si>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</si>
  <si>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</si>
  <si>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</si>
  <si>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</si>
  <si>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</si>
  <si>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</si>
  <si>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</si>
  <si>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</si>
  <si>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</si>
  <si>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</si>
  <si>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</si>
  <si>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</si>
  <si>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</si>
  <si>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</si>
  <si>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</si>
  <si>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</si>
  <si>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</si>
  <si>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</si>
  <si>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</si>
  <si>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</si>
  <si>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</si>
  <si>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</si>
  <si>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</si>
  <si>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</si>
  <si>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</si>
  <si>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</si>
  <si>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</si>
  <si>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</si>
  <si>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</si>
  <si>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</si>
  <si>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</si>
  <si>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</si>
  <si>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</si>
  <si>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</si>
  <si>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</si>
  <si>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</si>
  <si>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</si>
  <si>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</si>
  <si>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</si>
  <si>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</si>
  <si>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</si>
  <si>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</si>
  <si>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</si>
  <si>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</si>
  <si>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</si>
  <si>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</si>
  <si>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</si>
  <si>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</si>
  <si>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</si>
  <si>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</si>
  <si>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</si>
  <si>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</si>
  <si>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</si>
  <si>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</si>
  <si>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</si>
  <si>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</si>
  <si>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</si>
  <si>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</si>
  <si>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</si>
  <si>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</si>
  <si>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</si>
  <si>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</si>
  <si>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</si>
  <si>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</si>
  <si>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</si>
  <si>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</si>
  <si>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</si>
  <si>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</si>
  <si>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</si>
  <si>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</si>
  <si>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</si>
  <si>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</si>
  <si>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</si>
  <si>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</si>
  <si>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</si>
  <si>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</si>
  <si>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</si>
  <si>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</si>
  <si>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</si>
  <si>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</si>
  <si>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</si>
  <si>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</si>
  <si>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</si>
  <si>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</si>
  <si>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</si>
  <si>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</si>
  <si>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</si>
  <si>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</si>
  <si>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</si>
  <si>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</si>
  <si>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</si>
  <si>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</si>
  <si>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</si>
  <si>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</si>
  <si>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</si>
  <si>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</si>
  <si>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</si>
  <si>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</si>
  <si>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</si>
  <si>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</si>
  <si>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</si>
  <si>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</si>
  <si>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</si>
  <si>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</si>
  <si>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</si>
  <si>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</si>
  <si>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</si>
  <si>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</si>
  <si>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</si>
  <si>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</si>
  <si>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</si>
  <si>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</si>
  <si>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</si>
  <si>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</si>
  <si>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</si>
  <si>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</si>
  <si>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</si>
  <si>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</si>
  <si>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</si>
  <si>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</si>
  <si>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</si>
  <si>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</si>
  <si>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</si>
  <si>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</si>
  <si>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</si>
  <si>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</si>
  <si>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</si>
  <si>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</si>
  <si>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</si>
  <si>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</si>
  <si>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</si>
  <si>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</si>
  <si>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</si>
  <si>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</si>
  <si>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</si>
  <si>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</si>
  <si>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</si>
  <si>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</si>
  <si>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</si>
  <si>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</si>
  <si>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</si>
  <si>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</si>
  <si>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</si>
  <si>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</si>
  <si>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</si>
  <si>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</si>
  <si>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</si>
  <si>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</si>
  <si>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</si>
  <si>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</si>
  <si>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</si>
  <si>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</si>
  <si>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</si>
  <si>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</si>
  <si>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</si>
  <si>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</si>
  <si>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</si>
  <si>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</si>
  <si>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</si>
  <si>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</si>
  <si>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</si>
  <si>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</si>
  <si>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</si>
  <si>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</si>
  <si>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</si>
  <si>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</si>
  <si>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</si>
  <si>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</si>
  <si>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</si>
  <si>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</si>
  <si>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</si>
  <si>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</si>
  <si>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</si>
  <si>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</si>
  <si>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</si>
  <si>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</si>
  <si>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</si>
  <si>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</si>
  <si>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</si>
  <si>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</si>
  <si>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</si>
  <si>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</si>
  <si>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</si>
  <si>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</si>
  <si>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</si>
  <si>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</si>
  <si>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</si>
  <si>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</si>
  <si>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</si>
  <si>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</si>
  <si>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</si>
  <si>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</si>
  <si>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</si>
  <si>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</si>
  <si>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</si>
  <si>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</si>
  <si>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</si>
  <si>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</si>
  <si>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</si>
  <si>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</si>
  <si>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</si>
  <si>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</si>
  <si>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</si>
  <si>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</si>
  <si>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</si>
  <si>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</si>
  <si>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</si>
  <si>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</si>
  <si>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</si>
  <si>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</si>
  <si>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</si>
  <si>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</si>
  <si>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</si>
  <si>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</si>
  <si>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</si>
  <si>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</si>
  <si>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</si>
  <si>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</si>
  <si>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</si>
  <si>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</si>
  <si>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</si>
  <si>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</si>
  <si>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</si>
  <si>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</si>
  <si>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</si>
  <si>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</si>
  <si>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</si>
  <si>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</si>
  <si>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</si>
  <si>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</si>
  <si>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</si>
  <si>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</si>
  <si>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</si>
  <si>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</si>
  <si>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</si>
  <si>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</si>
  <si>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</si>
  <si>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</si>
  <si>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</si>
  <si>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</si>
  <si>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</si>
  <si>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</si>
  <si>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</si>
  <si>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</si>
  <si>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</si>
  <si>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</si>
  <si>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</si>
  <si>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</si>
  <si>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</si>
  <si>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</si>
  <si>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</si>
  <si>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</si>
  <si>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</si>
  <si>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</si>
  <si>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</si>
  <si>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</si>
  <si>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</si>
  <si>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</si>
  <si>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</si>
  <si>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</si>
  <si>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</si>
  <si>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</si>
  <si>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</si>
  <si>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</si>
  <si>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</si>
  <si>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</si>
  <si>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</si>
  <si>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</si>
  <si>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</si>
  <si>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</si>
  <si>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</si>
  <si>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</si>
  <si>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</si>
  <si>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</si>
  <si>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</si>
  <si>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</si>
  <si>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</si>
  <si>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</si>
  <si>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</si>
  <si>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</si>
  <si>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</si>
  <si>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</si>
  <si>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</si>
  <si>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</si>
  <si>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</si>
  <si>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</si>
  <si>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</si>
  <si>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</si>
  <si>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</si>
  <si>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</si>
  <si>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</si>
  <si>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</si>
  <si>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</si>
  <si>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</si>
  <si>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</si>
  <si>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</si>
  <si>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</si>
  <si>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</si>
  <si>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</si>
  <si>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</si>
  <si>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</si>
  <si>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</si>
  <si>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</si>
  <si>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</si>
  <si>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</si>
  <si>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</si>
  <si>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</si>
  <si>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</si>
  <si>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</si>
  <si>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</si>
  <si>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</si>
  <si>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</si>
  <si>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</si>
  <si>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</si>
  <si>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</si>
  <si>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</si>
  <si>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</si>
  <si>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</si>
  <si>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</si>
  <si>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</si>
  <si>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</si>
  <si>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</si>
  <si>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</si>
  <si>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</si>
  <si>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</si>
  <si>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</si>
  <si>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</si>
  <si>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</si>
  <si>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</si>
  <si>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</si>
  <si>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</si>
  <si>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</si>
  <si>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</si>
  <si>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</si>
  <si>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</si>
  <si>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</si>
  <si>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</si>
  <si>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</si>
  <si>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</si>
  <si>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</si>
  <si>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</si>
  <si>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</si>
  <si>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</si>
  <si>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</si>
  <si>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</si>
  <si>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</si>
  <si>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</si>
  <si>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</si>
  <si>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</si>
  <si>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</si>
  <si>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</si>
  <si>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</si>
  <si>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</si>
  <si>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</si>
  <si>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</si>
  <si>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</si>
  <si>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</si>
  <si>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</si>
  <si>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</si>
  <si>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</si>
  <si>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</si>
  <si>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</si>
  <si>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</si>
  <si>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</si>
  <si>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</si>
  <si>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</si>
  <si>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</si>
  <si>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</si>
  <si>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</si>
  <si>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</si>
  <si>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</si>
  <si>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</si>
  <si>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</si>
  <si>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</si>
  <si>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</si>
  <si>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</si>
  <si>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</si>
  <si>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</si>
  <si>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</si>
  <si>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</si>
  <si>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</si>
  <si>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</si>
  <si>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</si>
  <si>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</si>
  <si>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</si>
  <si>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</si>
  <si>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</si>
  <si>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</si>
  <si>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</si>
  <si>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</si>
  <si>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</si>
  <si>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</si>
  <si>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</si>
  <si>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</si>
  <si>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</si>
  <si>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</si>
  <si>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</si>
  <si>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</si>
  <si>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</si>
  <si>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</si>
  <si>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</si>
  <si>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</si>
  <si>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</si>
  <si>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</si>
  <si>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</si>
  <si>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</si>
  <si>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</si>
  <si>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</si>
  <si>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</si>
  <si>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</si>
  <si>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</si>
  <si>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</si>
  <si>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</si>
  <si>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</si>
  <si>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</si>
  <si>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</si>
  <si>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</si>
  <si>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</si>
  <si>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</si>
  <si>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</si>
  <si>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</si>
  <si>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</si>
  <si>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</si>
  <si>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</si>
  <si>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</si>
  <si>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</si>
  <si>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</si>
  <si>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</si>
  <si>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</si>
  <si>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</si>
  <si>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</si>
  <si>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</si>
  <si>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</si>
  <si>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</si>
  <si>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</si>
  <si>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</si>
  <si>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</si>
  <si>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</si>
  <si>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</si>
  <si>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</si>
  <si>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</si>
  <si>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</si>
  <si>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</si>
  <si>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</si>
  <si>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</si>
  <si>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</si>
  <si>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</si>
  <si>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</si>
  <si>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</si>
  <si>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</si>
  <si>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</si>
  <si>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</si>
  <si>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</si>
  <si>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</si>
  <si>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</si>
  <si>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</si>
  <si>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</si>
  <si>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</si>
  <si>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</si>
  <si>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</si>
  <si>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</si>
  <si>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</si>
  <si>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</si>
  <si>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</si>
  <si>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</si>
  <si>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</si>
  <si>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</si>
  <si>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</si>
  <si>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</si>
  <si>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</si>
  <si>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</si>
  <si>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</si>
  <si>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</si>
  <si>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</si>
  <si>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</si>
  <si>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</si>
  <si>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</si>
  <si>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</si>
  <si>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</si>
  <si>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</si>
  <si>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</si>
  <si>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</si>
  <si>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</si>
  <si>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</si>
  <si>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</si>
  <si>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</si>
  <si>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</si>
  <si>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</si>
  <si>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</si>
  <si>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</si>
  <si>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</si>
  <si>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</si>
  <si>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</si>
  <si>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</si>
  <si>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</si>
  <si>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</si>
  <si>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</si>
  <si>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</si>
  <si>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</si>
  <si>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</si>
  <si>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</si>
  <si>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</si>
  <si>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</si>
  <si>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</si>
  <si>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</si>
  <si>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</si>
  <si>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</si>
  <si>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</si>
  <si>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</si>
  <si>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</si>
  <si>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</si>
  <si>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</si>
  <si>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</si>
  <si>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</si>
  <si>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</si>
  <si>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</si>
  <si>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</si>
  <si>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</si>
  <si>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</si>
  <si>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</si>
  <si>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</si>
  <si>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</si>
  <si>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</si>
  <si>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</si>
  <si>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</si>
  <si>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</si>
  <si>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</si>
  <si>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</si>
  <si>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</si>
  <si>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</si>
  <si>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</si>
  <si>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</si>
  <si>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</si>
  <si>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</si>
  <si>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</si>
  <si>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</si>
  <si>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</si>
  <si>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</si>
  <si>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</si>
  <si>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</si>
  <si>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</si>
  <si>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</si>
  <si>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</si>
  <si>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</si>
  <si>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</si>
  <si>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</si>
  <si>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</si>
  <si>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</si>
  <si>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</si>
  <si>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</si>
  <si>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</si>
  <si>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</si>
  <si>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</si>
  <si>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</si>
  <si>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</si>
  <si>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</si>
  <si>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</si>
  <si>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</si>
  <si>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</si>
  <si>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</si>
  <si>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</si>
  <si>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</si>
  <si>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</si>
  <si>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</si>
  <si>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</si>
  <si>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</si>
  <si>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</si>
  <si>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</si>
  <si>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</si>
  <si>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</si>
  <si>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</si>
  <si>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</si>
  <si>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</si>
  <si>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</si>
  <si>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</si>
  <si>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</si>
  <si>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</si>
  <si>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</si>
  <si>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</si>
  <si>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</si>
  <si>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</si>
  <si>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</si>
  <si>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</si>
  <si>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</si>
  <si>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</si>
  <si>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</si>
  <si>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</si>
  <si>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</si>
  <si>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</si>
  <si>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</si>
  <si>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</si>
  <si>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</si>
  <si>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</si>
  <si>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</si>
  <si>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</si>
  <si>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</si>
  <si>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</si>
  <si>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</si>
  <si>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</si>
  <si>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</si>
  <si>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</si>
  <si>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</si>
  <si>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</si>
  <si>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</si>
  <si>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</si>
  <si>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</si>
  <si>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</si>
  <si>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</si>
  <si>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</si>
  <si>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</si>
  <si>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</si>
  <si>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</si>
  <si>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</si>
  <si>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</si>
  <si>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</si>
  <si>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</si>
  <si>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</si>
  <si>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</si>
  <si>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</si>
  <si>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</si>
  <si>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</si>
  <si>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</si>
  <si>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</si>
  <si>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</si>
  <si>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</si>
  <si>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</si>
  <si>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</si>
  <si>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</si>
  <si>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</si>
  <si>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</si>
  <si>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</si>
  <si>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</si>
  <si>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</si>
  <si>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</si>
  <si>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</si>
  <si>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</si>
  <si>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</si>
  <si>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</si>
  <si>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</si>
  <si>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</si>
  <si>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</si>
  <si>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</si>
  <si>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</si>
  <si>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</si>
  <si>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</si>
  <si>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</si>
  <si>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</si>
  <si>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</si>
  <si>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</si>
  <si>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</si>
  <si>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</si>
  <si>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</si>
  <si>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</si>
  <si>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</si>
  <si>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</si>
  <si>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</si>
  <si>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</si>
  <si>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</si>
  <si>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</si>
  <si>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</si>
  <si>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</si>
  <si>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</si>
  <si>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</si>
  <si>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</si>
  <si>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</si>
  <si>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</si>
  <si>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</si>
  <si>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</si>
  <si>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</si>
  <si>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</si>
  <si>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</si>
  <si>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</si>
  <si>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</si>
  <si>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</si>
  <si>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</si>
  <si>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</si>
  <si>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</si>
  <si>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</si>
  <si>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</si>
  <si>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</si>
  <si>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</si>
  <si>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</si>
  <si>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</si>
  <si>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</si>
  <si>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</si>
  <si>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</si>
  <si>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</si>
  <si>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</si>
  <si>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</si>
  <si>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</si>
  <si>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</si>
  <si>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</si>
  <si>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</si>
  <si>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</si>
  <si>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</si>
  <si>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</si>
  <si>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</si>
  <si>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</si>
  <si>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</si>
  <si>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</si>
  <si>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</si>
  <si>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</si>
  <si>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</si>
  <si>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</si>
  <si>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</si>
  <si>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</si>
  <si>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</si>
  <si>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</si>
  <si>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</si>
  <si>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</si>
  <si>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</si>
  <si>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</si>
  <si>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</si>
  <si>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</si>
  <si>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</si>
  <si>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</si>
  <si>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</si>
  <si>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</si>
  <si>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</si>
  <si>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</si>
  <si>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</si>
  <si>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</si>
  <si>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</si>
  <si>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</si>
  <si>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</si>
  <si>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</si>
  <si>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</si>
  <si>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</si>
  <si>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</si>
  <si>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</si>
  <si>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</si>
  <si>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</si>
  <si>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</si>
  <si>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</si>
  <si>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</si>
  <si>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</si>
  <si>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</si>
  <si>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</si>
  <si>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</si>
  <si>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</si>
  <si>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</si>
  <si>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</si>
  <si>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</si>
  <si>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</si>
  <si>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</si>
  <si>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</si>
  <si>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</si>
  <si>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</si>
  <si>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</si>
  <si>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</si>
  <si>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</si>
  <si>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</si>
  <si>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</si>
  <si>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</si>
  <si>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</si>
  <si>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</si>
  <si>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</si>
  <si>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</si>
  <si>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</si>
  <si>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</si>
  <si>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</si>
  <si>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</si>
  <si>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</si>
  <si>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</si>
  <si>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</si>
  <si>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</si>
  <si>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</si>
  <si>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</si>
  <si>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</si>
  <si>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</si>
  <si>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</si>
  <si>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</si>
  <si>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</si>
  <si>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</si>
  <si>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</si>
  <si>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</si>
  <si>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</si>
  <si>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</si>
  <si>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</si>
  <si>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</si>
  <si>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</si>
  <si>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</si>
  <si>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</si>
  <si>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</si>
  <si>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</si>
  <si>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</si>
  <si>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</si>
  <si>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</si>
  <si>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</si>
  <si>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</si>
  <si>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</si>
  <si>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</si>
  <si>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</si>
  <si>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</si>
  <si>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</si>
  <si>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</si>
  <si>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</si>
  <si>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</si>
  <si>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</si>
  <si>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</si>
  <si>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</si>
  <si>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</si>
  <si>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</si>
  <si>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</si>
  <si>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</si>
  <si>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</si>
  <si>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</si>
  <si>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</si>
  <si>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</si>
  <si>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</si>
  <si>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</si>
  <si>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</si>
  <si>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</si>
  <si>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</si>
  <si>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</si>
  <si>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</si>
  <si>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</si>
  <si>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</si>
  <si>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</si>
  <si>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</si>
  <si>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</si>
  <si>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</si>
  <si>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</si>
  <si>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</si>
  <si>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</si>
  <si>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</si>
  <si>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</si>
  <si>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</si>
  <si>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</si>
  <si>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</si>
  <si>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</si>
  <si>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</si>
  <si>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</si>
  <si>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</si>
  <si>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</si>
  <si>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</si>
  <si>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</si>
  <si>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</si>
  <si>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</si>
  <si>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</si>
  <si>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</si>
  <si>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</si>
  <si>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</si>
  <si>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</si>
  <si>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</si>
  <si>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</si>
  <si>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</si>
  <si>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</si>
  <si>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</si>
  <si>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</si>
  <si>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</si>
  <si>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</si>
  <si>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</si>
  <si>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</si>
  <si>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</si>
  <si>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</si>
  <si>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</si>
  <si>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</si>
  <si>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</si>
  <si>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</si>
  <si>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</si>
  <si>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</si>
  <si>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</si>
  <si>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</si>
  <si>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</si>
  <si>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</si>
  <si>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</si>
  <si>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</si>
  <si>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</si>
  <si>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</si>
  <si>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</si>
  <si>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</si>
  <si>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</si>
  <si>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</si>
  <si>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</si>
  <si>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</si>
  <si>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</si>
  <si>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</si>
  <si>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</si>
  <si>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</si>
  <si>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</si>
  <si>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</si>
  <si>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</si>
  <si>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</si>
  <si>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</si>
  <si>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</si>
  <si>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</si>
  <si>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</si>
  <si>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</si>
  <si>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</si>
  <si>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</si>
  <si>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</si>
  <si>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</si>
  <si>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</si>
  <si>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</si>
  <si>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</si>
  <si>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</si>
  <si>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</si>
  <si>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</si>
  <si>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</si>
  <si>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</si>
  <si>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</si>
  <si>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</si>
  <si>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</si>
  <si>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</si>
  <si>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</si>
  <si>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</si>
  <si>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</si>
  <si>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</si>
  <si>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</si>
  <si>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</si>
  <si>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</si>
  <si>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</si>
  <si>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</si>
  <si>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</si>
  <si>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</si>
  <si>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</si>
  <si>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</si>
  <si>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</si>
  <si>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</si>
  <si>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</si>
  <si>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</si>
  <si>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</si>
  <si>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</si>
  <si>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</si>
  <si>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</si>
  <si>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</si>
  <si>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</si>
  <si>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</si>
  <si>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</si>
  <si>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</si>
  <si>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</si>
  <si>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</si>
  <si>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</si>
  <si>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</si>
  <si>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</si>
  <si>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</si>
  <si>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</si>
  <si>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</si>
  <si>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</si>
  <si>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</si>
  <si>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</si>
  <si>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</si>
  <si>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</si>
  <si>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</si>
  <si>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</si>
  <si>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</si>
  <si>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</si>
  <si>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</si>
  <si>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</si>
  <si>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</si>
  <si>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</si>
  <si>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</si>
  <si>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</si>
  <si>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</si>
  <si>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</si>
  <si>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</si>
  <si>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</si>
  <si>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</si>
  <si>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</si>
  <si>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</si>
  <si>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</si>
  <si>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</si>
  <si>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</si>
  <si>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</si>
  <si>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</si>
  <si>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</si>
  <si>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</si>
  <si>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</si>
  <si>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</si>
  <si>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</si>
  <si>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</si>
  <si>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</si>
  <si>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</si>
  <si>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</si>
  <si>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</si>
  <si>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</si>
  <si>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</si>
  <si>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</si>
  <si>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</si>
  <si>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</si>
  <si>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</si>
  <si>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</si>
  <si>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</si>
  <si>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</si>
  <si>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</si>
  <si>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</si>
  <si>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</si>
  <si>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</si>
  <si>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</si>
  <si>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</si>
  <si>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</si>
  <si>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</si>
  <si>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</si>
  <si>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</si>
  <si>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</si>
  <si>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</si>
  <si>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</si>
  <si>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</si>
  <si>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</si>
  <si>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</si>
  <si>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</si>
  <si>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</si>
  <si>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</si>
  <si>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</si>
  <si>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</si>
  <si>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</si>
  <si>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</si>
  <si>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</si>
  <si>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</si>
  <si>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</si>
  <si>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</si>
  <si>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</si>
  <si>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</si>
  <si>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</si>
  <si>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</si>
  <si>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</si>
  <si>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</si>
  <si>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</si>
  <si>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</si>
  <si>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</si>
  <si>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</si>
  <si>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</si>
  <si>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</si>
  <si>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</si>
  <si>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</si>
  <si>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</si>
  <si>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</si>
  <si>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</si>
  <si>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</si>
  <si>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</si>
  <si>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</si>
  <si>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</si>
  <si>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</si>
  <si>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</si>
  <si>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</si>
  <si>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</si>
  <si>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</si>
  <si>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</si>
  <si>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</si>
  <si>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</si>
  <si>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</si>
  <si>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</si>
  <si>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</si>
  <si>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</si>
  <si>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</si>
  <si>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</si>
  <si>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</si>
  <si>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</si>
  <si>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</si>
  <si>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</si>
  <si>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</si>
  <si>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</si>
  <si>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</si>
  <si>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</si>
  <si>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</si>
  <si>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</si>
  <si>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</si>
  <si>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</si>
  <si>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</si>
  <si>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</si>
  <si>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</si>
  <si>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</si>
  <si>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</si>
  <si>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</si>
  <si>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</si>
  <si>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</si>
  <si>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</si>
  <si>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</si>
  <si>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</si>
  <si>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</si>
  <si>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</si>
  <si>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</si>
  <si>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</si>
  <si>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</si>
  <si>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</si>
  <si>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</si>
  <si>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</si>
  <si>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</si>
  <si>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</si>
  <si>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</si>
  <si>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</si>
  <si>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</si>
  <si>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</si>
  <si>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</si>
  <si>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</si>
  <si>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</si>
  <si>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</si>
  <si>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</si>
  <si>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</si>
  <si>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</si>
  <si>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</si>
  <si>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</si>
  <si>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</si>
  <si>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</si>
  <si>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</si>
  <si>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</si>
  <si>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</si>
  <si>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</si>
  <si>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</si>
  <si>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</si>
  <si>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</si>
  <si>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</si>
  <si>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</si>
  <si>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</si>
  <si>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</si>
  <si>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</si>
  <si>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</si>
  <si>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</si>
  <si>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</si>
  <si>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</si>
  <si>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</si>
  <si>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</si>
  <si>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</si>
  <si>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</si>
  <si>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</si>
  <si>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</si>
  <si>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</si>
  <si>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</si>
  <si>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</si>
  <si>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</si>
  <si>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</si>
  <si>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</si>
  <si>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</si>
  <si>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</si>
  <si>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</si>
  <si>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</si>
  <si>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</si>
  <si>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</si>
  <si>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</si>
  <si>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</si>
  <si>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</si>
  <si>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</si>
  <si>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</si>
  <si>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</si>
  <si>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</si>
  <si>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</si>
  <si>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</si>
  <si>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</si>
  <si>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</si>
  <si>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</si>
  <si>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</si>
  <si>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</si>
  <si>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</si>
  <si>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</si>
  <si>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</si>
  <si>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</si>
  <si>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</si>
  <si>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</si>
  <si>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</si>
  <si>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</si>
  <si>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</si>
  <si>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</si>
  <si>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</si>
  <si>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</si>
  <si>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</si>
  <si>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</si>
  <si>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</si>
  <si>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</si>
  <si>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</si>
  <si>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</si>
  <si>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</si>
  <si>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</si>
  <si>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</si>
  <si>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</si>
  <si>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</si>
  <si>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</si>
  <si>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</si>
  <si>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</si>
  <si>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</si>
  <si>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</si>
  <si>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</si>
  <si>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</si>
  <si>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</si>
  <si>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</si>
  <si>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</si>
  <si>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</si>
  <si>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</si>
  <si>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</si>
  <si>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</si>
  <si>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</si>
  <si>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</si>
  <si>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</si>
  <si>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</si>
  <si>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</si>
  <si>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</si>
  <si>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</si>
  <si>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</si>
  <si>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</si>
  <si>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</si>
  <si>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</si>
  <si>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</si>
  <si>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</si>
  <si>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</si>
  <si>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</si>
  <si>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</si>
  <si>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</si>
  <si>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</si>
  <si>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</si>
  <si>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</si>
  <si>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</si>
  <si>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</si>
  <si>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</si>
  <si>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</si>
  <si>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</si>
  <si>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</si>
  <si>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</si>
  <si>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</si>
  <si>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</si>
  <si>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</si>
  <si>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</si>
  <si>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</si>
  <si>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</si>
  <si>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</si>
  <si>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</si>
  <si>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</si>
  <si>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</si>
  <si>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</si>
  <si>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</si>
  <si>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</si>
  <si>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</si>
  <si>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</si>
  <si>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</si>
  <si>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</si>
  <si>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</si>
  <si>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</si>
  <si>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</si>
  <si>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</si>
  <si>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</si>
  <si>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</si>
  <si>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</si>
  <si>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</si>
  <si>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</si>
  <si>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</si>
  <si>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</si>
  <si>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</si>
  <si>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</si>
  <si>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</si>
  <si>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</si>
  <si>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</si>
  <si>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</si>
  <si>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</si>
  <si>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</si>
  <si>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</si>
  <si>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</si>
  <si>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</si>
  <si>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</si>
  <si>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</si>
  <si>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</si>
  <si>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</si>
  <si>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</si>
  <si>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</si>
  <si>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</si>
  <si>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</si>
  <si>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</si>
  <si>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</si>
  <si>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</si>
  <si>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</si>
  <si>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</si>
  <si>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</si>
  <si>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</si>
  <si>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</si>
  <si>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</si>
  <si>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</si>
  <si>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</si>
  <si>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</si>
  <si>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</si>
  <si>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</si>
  <si>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</si>
  <si>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</si>
  <si>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</si>
  <si>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</si>
  <si>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</si>
  <si>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</si>
  <si>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</si>
  <si>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</si>
  <si>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</si>
  <si>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</si>
  <si>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</si>
  <si>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</si>
  <si>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</si>
  <si>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</si>
  <si>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</si>
  <si>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</si>
  <si>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</si>
  <si>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</si>
  <si>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</si>
  <si>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</si>
  <si>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</si>
  <si>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</si>
  <si>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</si>
  <si>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</si>
  <si>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</si>
  <si>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</si>
  <si>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</si>
  <si>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</si>
  <si>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</si>
  <si>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</si>
  <si>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</si>
  <si>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</si>
  <si>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</si>
  <si>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</si>
  <si>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</si>
  <si>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</si>
  <si>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</si>
  <si>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</si>
  <si>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</si>
  <si>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</si>
  <si>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</si>
  <si>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</si>
  <si>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</si>
  <si>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</si>
  <si>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</si>
  <si>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</si>
  <si>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</si>
  <si>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</si>
  <si>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</si>
  <si>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</si>
  <si>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</si>
  <si>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</si>
  <si>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</si>
  <si>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</si>
  <si>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</si>
  <si>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</si>
  <si>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</si>
  <si>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</si>
  <si>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</si>
  <si>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</si>
  <si>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</si>
  <si>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</si>
  <si>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</si>
  <si>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</si>
  <si>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</si>
  <si>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</si>
  <si>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</si>
  <si>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</si>
  <si>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</si>
  <si>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</si>
  <si>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</si>
  <si>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</si>
  <si>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</si>
  <si>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</si>
  <si>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</si>
  <si>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</si>
  <si>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</si>
  <si>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</si>
  <si>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</si>
  <si>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</si>
  <si>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</si>
  <si>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</si>
  <si>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</si>
  <si>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</si>
  <si>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</si>
  <si>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</si>
  <si>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</si>
  <si>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</si>
  <si>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</si>
  <si>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</si>
  <si>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</si>
  <si>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</si>
  <si>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</si>
  <si>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</si>
  <si>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</si>
  <si>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</si>
  <si>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</si>
  <si>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</si>
  <si>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</si>
  <si>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</si>
  <si>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</si>
  <si>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</si>
  <si>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</si>
  <si>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</si>
  <si>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</si>
  <si>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</si>
  <si>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</si>
  <si>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</si>
  <si>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</si>
  <si>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</si>
  <si>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</si>
  <si>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</si>
  <si>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</si>
  <si>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</si>
  <si>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</si>
  <si>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</si>
  <si>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</si>
  <si>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</si>
  <si>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</si>
  <si>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</si>
  <si>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</si>
  <si>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</si>
  <si>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</si>
  <si>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</si>
  <si>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</si>
  <si>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</si>
  <si>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</si>
  <si>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</si>
  <si>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</si>
  <si>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</si>
  <si>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</si>
  <si>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</si>
  <si>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</si>
  <si>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</si>
  <si>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</si>
  <si>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</si>
  <si>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</si>
  <si>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</si>
  <si>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</si>
  <si>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</si>
  <si>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</si>
  <si>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</si>
  <si>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</si>
  <si>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</si>
  <si>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</si>
  <si>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</si>
  <si>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</si>
  <si>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</si>
  <si>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</si>
  <si>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</si>
  <si>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</si>
  <si>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</si>
  <si>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</si>
  <si>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</si>
  <si>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</si>
  <si>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</si>
  <si>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</si>
  <si>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</si>
  <si>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</si>
  <si>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</si>
  <si>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</si>
  <si>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</si>
  <si>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</si>
  <si>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</si>
  <si>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</si>
  <si>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</si>
  <si>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</si>
  <si>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</si>
  <si>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</si>
  <si>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</si>
  <si>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</si>
  <si>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</si>
  <si>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</si>
  <si>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</si>
  <si>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</si>
  <si>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</si>
  <si>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</si>
  <si>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</si>
  <si>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</si>
  <si>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</si>
  <si>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</si>
  <si>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</si>
  <si>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</si>
  <si>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</si>
  <si>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</si>
  <si>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</si>
  <si>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</si>
  <si>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</si>
  <si>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</si>
  <si>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</si>
  <si>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</si>
  <si>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</si>
  <si>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</si>
  <si>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</si>
  <si>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</si>
  <si>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</si>
  <si>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</si>
  <si>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</si>
  <si>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</si>
  <si>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</si>
  <si>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</si>
  <si>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</si>
  <si>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</si>
  <si>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</si>
  <si>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</si>
  <si>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</si>
  <si>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</si>
  <si>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</si>
  <si>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</si>
  <si>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</si>
  <si>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</si>
  <si>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</si>
  <si>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</si>
  <si>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</si>
  <si>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</si>
  <si>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</si>
  <si>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</si>
  <si>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</si>
  <si>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</si>
  <si>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</si>
  <si>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</si>
  <si>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</si>
  <si>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</si>
  <si>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</si>
  <si>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</si>
  <si>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</si>
  <si>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</si>
  <si>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</si>
  <si>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</si>
  <si>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</si>
  <si>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</si>
  <si>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</si>
  <si>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</si>
  <si>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</si>
  <si>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</si>
  <si>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</si>
  <si>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</si>
  <si>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</si>
  <si>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</si>
  <si>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</si>
  <si>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</si>
  <si>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</si>
  <si>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</si>
  <si>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</si>
  <si>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</si>
  <si>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</si>
  <si>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</si>
  <si>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</si>
  <si>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</si>
  <si>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</si>
  <si>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</si>
  <si>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</si>
  <si>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</si>
  <si>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</si>
  <si>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</si>
  <si>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</si>
  <si>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</si>
  <si>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</si>
  <si>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</si>
  <si>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</si>
  <si>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</si>
  <si>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</si>
  <si>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</si>
  <si>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</si>
  <si>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</si>
  <si>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</si>
  <si>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</si>
  <si>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</si>
  <si>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</si>
  <si>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</si>
  <si>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</si>
  <si>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</si>
  <si>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</si>
  <si>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</si>
  <si>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</si>
  <si>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</si>
  <si>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</si>
  <si>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</si>
  <si>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</si>
  <si>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</si>
  <si>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</si>
  <si>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</si>
  <si>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</si>
  <si>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</si>
  <si>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</si>
  <si>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</si>
  <si>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</si>
  <si>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</si>
  <si>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</si>
  <si>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</si>
  <si>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</si>
  <si>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</si>
  <si>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</si>
  <si>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</si>
  <si>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</si>
  <si>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</si>
  <si>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</si>
  <si>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</si>
  <si>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</si>
  <si>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</si>
  <si>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</si>
  <si>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</si>
  <si>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</si>
  <si>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</si>
  <si>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</si>
  <si>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</si>
  <si>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</si>
  <si>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</si>
  <si>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</si>
  <si>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</si>
  <si>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</si>
  <si>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</si>
  <si>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</si>
  <si>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</si>
  <si>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</si>
  <si>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</si>
  <si>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</si>
  <si>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</si>
  <si>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</si>
  <si>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</si>
  <si>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</si>
  <si>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</si>
  <si>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</si>
  <si>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</si>
  <si>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</si>
  <si>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</si>
  <si>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</si>
  <si>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</si>
  <si>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</si>
  <si>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</si>
  <si>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</si>
  <si>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</si>
  <si>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</si>
  <si>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</si>
  <si>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</si>
  <si>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</si>
  <si>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</si>
  <si>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</si>
  <si>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</si>
  <si>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</si>
  <si>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</si>
  <si>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</si>
  <si>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</si>
  <si>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</si>
  <si>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</si>
  <si>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</si>
  <si>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</si>
  <si>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</si>
  <si>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</si>
  <si>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</si>
  <si>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</si>
  <si>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</si>
  <si>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</si>
  <si>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</si>
  <si>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</si>
  <si>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</si>
  <si>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</si>
  <si>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</si>
  <si>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</si>
  <si>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</si>
  <si>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</si>
  <si>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</si>
  <si>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</si>
  <si>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</si>
  <si>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</si>
  <si>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</si>
  <si>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</si>
  <si>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</si>
  <si>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</si>
  <si>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</si>
  <si>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</si>
  <si>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</si>
  <si>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</si>
  <si>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</si>
  <si>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</si>
  <si>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</si>
  <si>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</si>
  <si>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</si>
  <si>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</si>
  <si>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</si>
  <si>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</si>
  <si>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</si>
  <si>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</si>
  <si>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</si>
  <si>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</si>
  <si>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</si>
  <si>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</si>
  <si>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</si>
  <si>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</si>
  <si>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</si>
  <si>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</si>
  <si>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</si>
  <si>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</si>
  <si>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</si>
  <si>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</si>
  <si>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</si>
  <si>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</si>
  <si>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</si>
  <si>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</si>
  <si>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</si>
  <si>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</si>
  <si>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</si>
  <si>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</si>
  <si>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</si>
  <si>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</si>
  <si>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</si>
  <si>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</si>
  <si>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</si>
  <si>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</si>
  <si>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</si>
  <si>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</si>
  <si>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</si>
  <si>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</si>
  <si>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</si>
  <si>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</si>
  <si>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</si>
  <si>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</si>
  <si>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</si>
  <si>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</si>
  <si>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</si>
  <si>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</si>
  <si>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</si>
  <si>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</si>
  <si>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</si>
  <si>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</si>
  <si>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</si>
  <si>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</si>
  <si>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</si>
  <si>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</si>
  <si>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</si>
  <si>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</si>
  <si>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</si>
  <si>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</si>
  <si>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</si>
  <si>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</si>
  <si>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</si>
  <si>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</si>
  <si>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</si>
  <si>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</si>
  <si>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</si>
  <si>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</si>
  <si>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</si>
  <si>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</si>
  <si>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</si>
  <si>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</si>
  <si>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</si>
  <si>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</si>
  <si>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</si>
  <si>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</si>
  <si>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</si>
  <si>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</si>
  <si>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</si>
  <si>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</si>
  <si>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</si>
  <si>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</si>
  <si>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</si>
  <si>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</si>
  <si>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</si>
  <si>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</si>
  <si>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</si>
  <si>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</si>
  <si>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</si>
  <si>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</si>
  <si>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</si>
  <si>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</si>
  <si>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</si>
  <si>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</si>
  <si>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</si>
  <si>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</si>
  <si>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</si>
  <si>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</si>
  <si>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</si>
  <si>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</si>
  <si>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</si>
  <si>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</si>
  <si>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</si>
  <si>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</si>
  <si>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</si>
  <si>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</si>
  <si>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</si>
  <si>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</si>
  <si>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</si>
  <si>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</si>
  <si>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</si>
  <si>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</si>
  <si>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</si>
  <si>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</si>
  <si>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</si>
  <si>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</si>
  <si>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</si>
  <si>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</si>
  <si>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</si>
  <si>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</si>
  <si>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</si>
  <si>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</si>
  <si>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</si>
  <si>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</si>
  <si>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</si>
  <si>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</si>
  <si>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</si>
  <si>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</si>
  <si>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</si>
  <si>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</si>
  <si>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</si>
  <si>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</si>
  <si>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</si>
  <si>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</si>
  <si>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</si>
  <si>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</si>
  <si>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</si>
  <si>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</si>
  <si>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</si>
  <si>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</si>
  <si>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</si>
  <si>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</si>
  <si>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</si>
  <si>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</si>
  <si>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</si>
  <si>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</si>
  <si>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</si>
  <si>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</si>
  <si>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</si>
  <si>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</si>
  <si>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</si>
  <si>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</si>
  <si>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</si>
  <si>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</si>
  <si>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</si>
  <si>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</si>
  <si>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</si>
  <si>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</si>
  <si>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</si>
  <si>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</si>
  <si>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</si>
  <si>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</si>
  <si>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</si>
  <si>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</si>
  <si>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</si>
  <si>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</si>
  <si>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</si>
  <si>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</si>
  <si>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</si>
  <si>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</si>
  <si>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</si>
  <si>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</si>
  <si>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</si>
  <si>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</si>
  <si>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</si>
  <si>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</si>
  <si>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</si>
  <si>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</si>
  <si>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</si>
  <si>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</si>
  <si>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</si>
  <si>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</si>
  <si>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</si>
  <si>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</si>
  <si>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</si>
  <si>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</si>
  <si>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</si>
  <si>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</si>
  <si>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</si>
  <si>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</si>
  <si>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</si>
  <si>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</si>
  <si>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</si>
  <si>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</si>
  <si>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</si>
  <si>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</si>
  <si>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</si>
  <si>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</si>
  <si>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</si>
  <si>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</si>
  <si>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</si>
  <si>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</si>
  <si>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</si>
  <si>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</si>
  <si>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</si>
  <si>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</si>
  <si>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</si>
  <si>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</si>
  <si>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</si>
  <si>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</si>
  <si>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</si>
  <si>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</si>
  <si>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</si>
  <si>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</si>
  <si>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</si>
  <si>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</si>
  <si>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</si>
  <si>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</si>
  <si>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</si>
  <si>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</si>
  <si>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</si>
  <si>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</si>
  <si>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</si>
  <si>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</si>
  <si>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</si>
  <si>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</si>
  <si>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</si>
  <si>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</si>
  <si>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</si>
  <si>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</si>
  <si>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</si>
  <si>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</si>
  <si>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</si>
  <si>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</si>
  <si>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</si>
  <si>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</si>
  <si>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</si>
  <si>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</si>
  <si>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</si>
  <si>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</si>
  <si>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</si>
  <si>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</si>
  <si>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</si>
  <si>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</si>
  <si>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</si>
  <si>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</si>
  <si>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</si>
  <si>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</si>
  <si>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</si>
  <si>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</si>
  <si>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</si>
  <si>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</si>
  <si>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</si>
  <si>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</si>
  <si>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</si>
  <si>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</si>
  <si>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</si>
  <si>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</si>
  <si>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</si>
  <si>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</si>
  <si>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</si>
  <si>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</si>
  <si>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</si>
  <si>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</si>
  <si>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</si>
  <si>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</si>
  <si>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</si>
  <si>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</si>
  <si>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</si>
  <si>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</si>
  <si>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</si>
  <si>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</si>
  <si>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</si>
  <si>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</si>
  <si>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</si>
  <si>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</si>
  <si>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</si>
  <si>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</si>
  <si>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</si>
  <si>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</si>
  <si>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</si>
  <si>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</si>
  <si>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</si>
  <si>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</si>
  <si>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</si>
  <si>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</si>
  <si>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</si>
  <si>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</si>
  <si>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</si>
  <si>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</si>
  <si>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</si>
  <si>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</si>
  <si>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</si>
  <si>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</si>
  <si>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</si>
  <si>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</si>
  <si>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</si>
  <si>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</si>
  <si>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</si>
  <si>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</si>
  <si>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</si>
  <si>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</si>
  <si>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</si>
  <si>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</si>
  <si>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</si>
  <si>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</si>
  <si>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</si>
  <si>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</si>
  <si>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</si>
  <si>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</si>
  <si>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</si>
  <si>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</si>
  <si>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</si>
  <si>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</si>
  <si>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</si>
  <si>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</si>
  <si>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</si>
  <si>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</si>
  <si>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</si>
  <si>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</si>
  <si>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</si>
  <si>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</si>
  <si>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</si>
  <si>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</si>
  <si>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</si>
  <si>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</si>
  <si>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</si>
  <si>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</si>
  <si>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</si>
  <si>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</si>
  <si>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</si>
  <si>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</si>
  <si>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</si>
  <si>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</si>
  <si>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</si>
  <si>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</si>
  <si>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</si>
  <si>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</si>
  <si>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</si>
  <si>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</si>
  <si>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</si>
  <si>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</si>
  <si>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</si>
  <si>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</si>
  <si>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</si>
  <si>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</si>
  <si>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</si>
  <si>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</si>
  <si>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</si>
  <si>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</si>
  <si>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</si>
  <si>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</si>
  <si>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</si>
  <si>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</si>
  <si>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</si>
  <si>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</si>
  <si>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</si>
  <si>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</si>
  <si>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</si>
  <si>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</si>
  <si>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</si>
  <si>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</si>
  <si>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</si>
  <si>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</si>
  <si>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</si>
  <si>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</si>
  <si>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</si>
  <si>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</si>
  <si>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</si>
  <si>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</si>
  <si>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</si>
  <si>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</si>
  <si>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</si>
  <si>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</si>
  <si>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</si>
  <si>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</si>
  <si>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</si>
  <si>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</si>
  <si>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</si>
  <si>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</si>
  <si>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</si>
  <si>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</si>
  <si>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</si>
  <si>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</si>
  <si>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</si>
  <si>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</si>
  <si>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</si>
  <si>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</si>
  <si>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</si>
  <si>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</si>
  <si>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</si>
  <si>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</si>
  <si>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</si>
  <si>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</si>
  <si>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</si>
  <si>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</si>
  <si>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</si>
  <si>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</si>
  <si>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</si>
  <si>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</si>
  <si>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</si>
  <si>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</si>
  <si>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</si>
  <si>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</si>
  <si>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</si>
  <si>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</si>
  <si>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</si>
  <si>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</si>
  <si>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</si>
  <si>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</si>
  <si>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</si>
  <si>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</si>
  <si>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</si>
  <si>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</si>
  <si>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</si>
  <si>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</si>
  <si>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</si>
  <si>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</si>
  <si>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</si>
  <si>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</si>
  <si>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</si>
  <si>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</si>
  <si>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</si>
  <si>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</si>
  <si>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</si>
  <si>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</si>
  <si>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</si>
  <si>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</si>
  <si>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</si>
  <si>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</si>
  <si>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</si>
  <si>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</si>
  <si>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</si>
  <si>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</si>
  <si>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</si>
  <si>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</si>
  <si>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</si>
  <si>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</si>
  <si>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</si>
  <si>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</si>
  <si>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</si>
  <si>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</si>
  <si>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</si>
  <si>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</si>
  <si>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</si>
  <si>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</si>
  <si>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</si>
  <si>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</si>
  <si>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</si>
  <si>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</si>
  <si>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</si>
  <si>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</si>
  <si>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</si>
  <si>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</si>
  <si>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</si>
  <si>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</si>
  <si>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</si>
  <si>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</si>
  <si>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</si>
  <si>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</si>
  <si>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</si>
  <si>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</si>
  <si>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</si>
  <si>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</si>
  <si>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</si>
  <si>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</si>
  <si>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</si>
  <si>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</si>
  <si>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</si>
  <si>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</si>
  <si>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</si>
  <si>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</si>
  <si>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</si>
  <si>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</si>
  <si>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</si>
  <si>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</si>
  <si>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</si>
  <si>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</si>
  <si>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</si>
  <si>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</si>
  <si>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</si>
  <si>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</si>
  <si>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</si>
  <si>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</si>
  <si>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</si>
  <si>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</si>
  <si>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</si>
  <si>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</si>
  <si>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</si>
  <si>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</si>
  <si>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</si>
  <si>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</si>
  <si>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</si>
  <si>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</si>
  <si>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</si>
  <si>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</si>
  <si>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</si>
  <si>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</si>
  <si>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</si>
  <si>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</si>
  <si>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</si>
  <si>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</si>
  <si>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</si>
  <si>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</si>
  <si>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</si>
  <si>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</si>
  <si>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</si>
  <si>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</si>
  <si>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</si>
  <si>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</si>
  <si>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</si>
  <si>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</si>
  <si>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</si>
  <si>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</si>
  <si>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</si>
  <si>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</si>
  <si>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</si>
  <si>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</si>
  <si>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</si>
  <si>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</si>
  <si>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</si>
  <si>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</si>
  <si>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</si>
  <si>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</si>
  <si>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</si>
  <si>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</si>
  <si>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</si>
  <si>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</si>
  <si>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</si>
  <si>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</si>
  <si>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</si>
  <si>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</si>
  <si>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</si>
  <si>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</si>
  <si>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</si>
  <si>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</si>
  <si>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</si>
  <si>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</si>
  <si>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</si>
  <si>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</si>
  <si>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</si>
  <si>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</si>
  <si>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</si>
  <si>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</si>
  <si>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</si>
  <si>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</si>
  <si>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</si>
  <si>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</si>
  <si>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</si>
  <si>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</si>
  <si>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</si>
  <si>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</si>
  <si>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</si>
  <si>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</si>
  <si>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</si>
  <si>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</si>
  <si>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</si>
  <si>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</si>
  <si>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</si>
  <si>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</si>
  <si>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</si>
  <si>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</si>
  <si>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</si>
  <si>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</si>
  <si>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</si>
  <si>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</si>
  <si>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</si>
  <si>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</si>
  <si>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</si>
  <si>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</si>
  <si>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</si>
  <si>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</si>
  <si>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</si>
  <si>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</si>
  <si>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</si>
  <si>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</si>
  <si>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</si>
  <si>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</si>
  <si>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</si>
  <si>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</si>
  <si>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</si>
  <si>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</si>
  <si>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</si>
  <si>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</si>
  <si>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</si>
  <si>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</si>
  <si>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</si>
  <si>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</si>
  <si>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</si>
  <si>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</si>
  <si>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</si>
  <si>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</si>
  <si>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</si>
  <si>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</si>
  <si>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</si>
  <si>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</si>
  <si>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</si>
  <si>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</si>
  <si>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</si>
  <si>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</si>
  <si>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</si>
  <si>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</si>
  <si>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</si>
  <si>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</si>
  <si>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</si>
  <si>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</si>
  <si>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</si>
  <si>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</si>
  <si>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</si>
  <si>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</si>
  <si>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</si>
  <si>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</si>
  <si>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</si>
  <si>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</si>
  <si>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</si>
  <si>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</si>
  <si>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</si>
  <si>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</si>
  <si>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</si>
  <si>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</si>
  <si>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</si>
  <si>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</si>
  <si>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</si>
  <si>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</si>
  <si>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</si>
  <si>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</si>
  <si>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</si>
  <si>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</si>
  <si>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</si>
  <si>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</si>
  <si>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</si>
  <si>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</si>
  <si>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</si>
  <si>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</si>
  <si>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</si>
  <si>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</si>
  <si>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</si>
  <si>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</si>
  <si>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</si>
  <si>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</si>
  <si>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</si>
  <si>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</si>
  <si>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</si>
  <si>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</si>
  <si>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</si>
  <si>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</si>
  <si>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</si>
  <si>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</si>
  <si>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</si>
  <si>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</si>
  <si>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</si>
  <si>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</si>
  <si>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</si>
  <si>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</si>
  <si>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</si>
  <si>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</si>
  <si>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</si>
  <si>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</si>
  <si>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</si>
  <si>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</si>
  <si>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</si>
  <si>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</si>
  <si>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</si>
  <si>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</si>
  <si>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</si>
  <si>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</si>
  <si>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</si>
  <si>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</si>
  <si>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</si>
  <si>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</si>
  <si>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</si>
  <si>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</si>
  <si>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</si>
  <si>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</si>
  <si>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</si>
  <si>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</si>
  <si>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</si>
  <si>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</si>
  <si>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</si>
  <si>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</si>
  <si>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</si>
  <si>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</si>
  <si>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</si>
  <si>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</si>
  <si>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</si>
  <si>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</si>
  <si>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</si>
  <si>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</si>
  <si>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</si>
  <si>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</si>
  <si>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</si>
  <si>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</si>
  <si>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</si>
  <si>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</si>
  <si>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</si>
  <si>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</si>
  <si>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</si>
  <si>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</si>
  <si>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</si>
  <si>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</si>
  <si>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</si>
  <si>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</si>
  <si>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</si>
  <si>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</si>
  <si>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</si>
  <si>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</si>
  <si>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</si>
  <si>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</si>
  <si>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</si>
  <si>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</si>
  <si>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</si>
  <si>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</si>
  <si>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</si>
  <si>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</si>
  <si>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</si>
  <si>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</si>
  <si>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</si>
  <si>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</si>
  <si>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</si>
  <si>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</si>
  <si>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</si>
  <si>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</si>
  <si>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</si>
  <si>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</si>
  <si>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</si>
  <si>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</si>
  <si>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</si>
  <si>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</si>
  <si>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</si>
  <si>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</si>
  <si>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</si>
  <si>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</si>
  <si>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</si>
  <si>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</si>
  <si>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</si>
  <si>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</si>
  <si>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</si>
  <si>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</si>
  <si>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</si>
  <si>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</si>
  <si>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</si>
  <si>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</si>
  <si>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</si>
  <si>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</si>
  <si>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</si>
  <si>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</si>
  <si>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</si>
  <si>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</si>
  <si>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</si>
  <si>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</si>
  <si>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</si>
  <si>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</si>
  <si>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</si>
  <si>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</si>
  <si>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</si>
  <si>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</si>
  <si>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</si>
  <si>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</si>
  <si>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</si>
  <si>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</si>
  <si>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</si>
  <si>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</si>
  <si>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</si>
  <si>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</si>
  <si>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</si>
  <si>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</si>
  <si>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</si>
  <si>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</si>
  <si>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</si>
  <si>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</si>
  <si>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</si>
  <si>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</si>
  <si>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</si>
  <si>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</si>
  <si>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</si>
  <si>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</si>
  <si>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</si>
  <si>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</si>
  <si>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</si>
  <si>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</si>
  <si>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</si>
  <si>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</si>
  <si>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</si>
  <si>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</si>
  <si>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</si>
  <si>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</si>
  <si>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</si>
  <si>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</si>
  <si>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</si>
  <si>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</si>
  <si>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</si>
  <si>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</si>
  <si>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</si>
  <si>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</si>
  <si>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</si>
  <si>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</si>
  <si>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</si>
  <si>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</si>
  <si>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</si>
  <si>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</si>
  <si>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</si>
  <si>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</si>
  <si>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</si>
  <si>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</si>
  <si>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</si>
  <si>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</si>
  <si>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</si>
  <si>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</si>
  <si>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</si>
  <si>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</si>
  <si>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</si>
  <si>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</si>
  <si>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</si>
  <si>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</si>
  <si>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</si>
  <si>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</si>
  <si>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</si>
  <si>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</si>
  <si>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</si>
  <si>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</si>
  <si>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</si>
  <si>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</si>
  <si>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</si>
  <si>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</si>
  <si>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</si>
  <si>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</si>
  <si>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</si>
  <si>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</si>
  <si>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</si>
  <si>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</si>
  <si>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</si>
  <si>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</si>
  <si>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</si>
  <si>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</si>
  <si>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</si>
  <si>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</si>
  <si>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</si>
  <si>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</si>
  <si>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</si>
  <si>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</si>
  <si>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</si>
  <si>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</si>
  <si>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</si>
  <si>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</si>
  <si>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</si>
  <si>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</si>
  <si>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</si>
  <si>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</si>
  <si>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</si>
  <si>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</si>
  <si>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</si>
  <si>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</si>
  <si>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</si>
  <si>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</si>
  <si>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</si>
  <si>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</si>
  <si>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</si>
  <si>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</si>
  <si>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</si>
  <si>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</si>
  <si>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</si>
  <si>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</si>
  <si>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</si>
  <si>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</si>
  <si>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</si>
  <si>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</si>
  <si>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</si>
  <si>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</si>
  <si>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</si>
  <si>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</si>
  <si>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</si>
  <si>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</si>
  <si>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</si>
  <si>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</si>
  <si>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</si>
  <si>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</si>
  <si>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</si>
  <si>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</si>
  <si>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</si>
  <si>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</si>
  <si>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</si>
  <si>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</si>
  <si>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</si>
  <si>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</si>
  <si>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</si>
  <si>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</si>
  <si>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</si>
  <si>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</si>
  <si>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</si>
  <si>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</si>
  <si>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</si>
  <si>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</si>
  <si>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</si>
  <si>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</si>
  <si>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</si>
  <si>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</si>
  <si>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</si>
  <si>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</si>
  <si>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</si>
  <si>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</si>
  <si>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</si>
  <si>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</si>
  <si>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</si>
  <si>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</si>
  <si>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</si>
  <si>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</si>
  <si>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</si>
  <si>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</si>
  <si>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</si>
  <si>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</si>
  <si>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</si>
  <si>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</si>
  <si>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</si>
  <si>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</si>
  <si>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</si>
  <si>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</si>
  <si>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</si>
  <si>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</si>
  <si>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</si>
  <si>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</si>
  <si>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</si>
  <si>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</si>
  <si>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</si>
  <si>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</si>
  <si>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</si>
  <si>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</si>
  <si>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</si>
  <si>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</si>
  <si>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</si>
  <si>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</si>
  <si>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</si>
  <si>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</si>
  <si>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</si>
  <si>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</si>
  <si>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</si>
  <si>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</si>
  <si>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</si>
  <si>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</si>
  <si>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</si>
  <si>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</si>
  <si>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</si>
  <si>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</si>
  <si>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</si>
  <si>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</si>
  <si>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</si>
  <si>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</si>
  <si>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</si>
  <si>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</si>
  <si>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</si>
  <si>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</si>
  <si>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</si>
  <si>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</si>
  <si>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</si>
  <si>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</si>
  <si>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</si>
  <si>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</si>
  <si>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</si>
  <si>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</si>
  <si>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</si>
  <si>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</si>
  <si>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</si>
  <si>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</si>
  <si>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</si>
  <si>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</si>
  <si>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</si>
  <si>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</si>
  <si>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</si>
  <si>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</si>
  <si>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</si>
  <si>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</si>
  <si>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</si>
  <si>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</si>
  <si>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</si>
  <si>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</si>
  <si>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</si>
  <si>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</si>
  <si>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</si>
  <si>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</si>
  <si>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</si>
  <si>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</si>
  <si>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</si>
  <si>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</si>
  <si>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</si>
  <si>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</si>
  <si>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</si>
  <si>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</si>
  <si>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</si>
  <si>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</si>
  <si>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</si>
  <si>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</si>
  <si>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</si>
  <si>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</si>
  <si>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</si>
  <si>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</si>
  <si>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</si>
  <si>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</si>
  <si>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</si>
  <si>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</si>
  <si>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</si>
  <si>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</si>
  <si>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</si>
  <si>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</si>
  <si>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</si>
  <si>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</si>
  <si>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</si>
  <si>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</si>
  <si>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</si>
  <si>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</si>
  <si>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</si>
  <si>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</si>
  <si>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</si>
  <si>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</si>
  <si>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</si>
  <si>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</si>
  <si>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</si>
  <si>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</si>
  <si>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</si>
  <si>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</si>
  <si>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</si>
  <si>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</si>
  <si>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</si>
  <si>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</si>
  <si>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</si>
  <si>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</si>
  <si>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</si>
  <si>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</si>
  <si>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</si>
  <si>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</si>
  <si>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</si>
  <si>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</si>
  <si>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</si>
  <si>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</si>
  <si>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</si>
  <si>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</si>
  <si>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</si>
  <si>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</si>
  <si>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</si>
  <si>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</si>
  <si>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</si>
  <si>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</si>
  <si>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</si>
  <si>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</si>
  <si>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</si>
  <si>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</si>
  <si>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</si>
  <si>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</si>
  <si>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</si>
  <si>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</si>
  <si>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</si>
  <si>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</si>
  <si>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</si>
  <si>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</si>
  <si>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</si>
  <si>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</si>
  <si>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</si>
  <si>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</si>
  <si>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</si>
  <si>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</si>
  <si>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</si>
  <si>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</si>
  <si>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</si>
  <si>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</si>
  <si>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</si>
  <si>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</si>
  <si>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</si>
  <si>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</si>
  <si>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</si>
  <si>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</si>
  <si>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</si>
  <si>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</si>
  <si>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</si>
  <si>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</si>
  <si>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</si>
  <si>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</si>
  <si>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</si>
  <si>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</si>
  <si>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</si>
  <si>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</si>
  <si>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</si>
  <si>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</si>
  <si>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</si>
  <si>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</si>
  <si>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</si>
  <si>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</si>
  <si>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</si>
  <si>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</si>
  <si>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</si>
  <si>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</si>
  <si>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</si>
  <si>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</si>
  <si>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</si>
  <si>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</si>
  <si>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</si>
  <si>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</si>
  <si>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</si>
  <si>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</si>
  <si>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</si>
  <si>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</si>
  <si>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</si>
  <si>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</si>
  <si>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</si>
  <si>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</si>
  <si>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</si>
  <si>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</si>
  <si>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</si>
  <si>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</si>
  <si>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</si>
  <si>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</si>
  <si>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</si>
  <si>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</si>
  <si>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</si>
  <si>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</si>
  <si>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</si>
  <si>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</si>
  <si>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</si>
  <si>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</si>
  <si>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</si>
  <si>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</si>
  <si>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</si>
  <si>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</si>
  <si>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</si>
  <si>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</si>
  <si>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</si>
  <si>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</si>
  <si>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</si>
  <si>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</si>
  <si>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</si>
  <si>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</si>
  <si>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</si>
  <si>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</si>
  <si>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</si>
  <si>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</si>
  <si>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</si>
  <si>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</si>
  <si>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</si>
  <si>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</si>
  <si>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</si>
  <si>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</si>
  <si>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</si>
  <si>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</si>
  <si>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</si>
  <si>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</si>
  <si>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</si>
  <si>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</si>
  <si>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</si>
  <si>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</si>
  <si>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</si>
  <si>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</si>
  <si>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</si>
  <si>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</si>
  <si>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</si>
  <si>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</si>
  <si>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</si>
  <si>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</si>
  <si>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</si>
  <si>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</si>
  <si>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</si>
  <si>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</si>
  <si>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</si>
  <si>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</si>
  <si>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</si>
  <si>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</si>
  <si>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</si>
  <si>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</si>
  <si>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</si>
  <si>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</si>
  <si>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</si>
  <si>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</si>
  <si>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</si>
  <si>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</si>
  <si>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</si>
  <si>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</si>
  <si>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</si>
  <si>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</si>
  <si>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</si>
  <si>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</si>
  <si>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</si>
  <si>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</si>
  <si>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</si>
  <si>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</si>
  <si>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</si>
  <si>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</si>
  <si>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</si>
  <si>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</si>
  <si>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</si>
  <si>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</si>
  <si>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</si>
  <si>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</si>
  <si>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</si>
  <si>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</si>
  <si>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</si>
  <si>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</si>
  <si>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</si>
  <si>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</si>
  <si>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</si>
  <si>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</si>
  <si>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</si>
  <si>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</si>
  <si>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</si>
  <si>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</si>
  <si>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</si>
  <si>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</si>
  <si>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</si>
  <si>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</si>
  <si>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</si>
  <si>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</si>
  <si>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</si>
  <si>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</si>
  <si>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</si>
  <si>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</si>
  <si>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</si>
  <si>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</si>
  <si>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</si>
  <si>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</si>
  <si>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</si>
  <si>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</si>
  <si>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</si>
  <si>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</si>
  <si>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</si>
  <si>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</si>
  <si>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</si>
  <si>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</si>
  <si>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</si>
  <si>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</si>
  <si>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</si>
  <si>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</si>
  <si>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</si>
  <si>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</si>
  <si>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</si>
  <si>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</si>
  <si>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</si>
  <si>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</si>
  <si>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</si>
  <si>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</si>
  <si>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</si>
  <si>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</si>
  <si>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</si>
  <si>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</si>
  <si>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</si>
  <si>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</si>
  <si>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</si>
  <si>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</si>
  <si>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</si>
  <si>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</si>
  <si>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</si>
  <si>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</si>
  <si>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</si>
  <si>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</si>
  <si>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</si>
  <si>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</si>
  <si>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</si>
  <si>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</si>
  <si>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</si>
  <si>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</si>
  <si>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</si>
  <si>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</si>
  <si>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</si>
  <si>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</si>
  <si>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</si>
  <si>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</si>
  <si>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</si>
  <si>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</si>
  <si>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</si>
  <si>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</si>
  <si>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</si>
  <si>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</si>
  <si>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</si>
  <si>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</si>
  <si>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</si>
  <si>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</si>
  <si>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</si>
  <si>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</si>
  <si>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</si>
  <si>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</si>
  <si>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</si>
  <si>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</si>
  <si>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</si>
  <si>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</si>
  <si>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</si>
  <si>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</si>
  <si>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</si>
  <si>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</si>
  <si>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</si>
  <si>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</si>
  <si>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</si>
  <si>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</si>
  <si>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</si>
  <si>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</si>
  <si>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</si>
  <si>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</si>
  <si>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</si>
  <si>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</si>
  <si>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</si>
  <si>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</si>
  <si>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</si>
  <si>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</si>
  <si>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</si>
  <si>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</si>
  <si>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</si>
  <si>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</si>
  <si>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</si>
  <si>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</si>
  <si>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</si>
  <si>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</si>
  <si>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</si>
  <si>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</si>
  <si>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</si>
  <si>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</si>
  <si>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</si>
  <si>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</si>
  <si>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</si>
  <si>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</si>
  <si>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</si>
  <si>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</si>
  <si>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</si>
  <si>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</si>
  <si>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</si>
  <si>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</si>
  <si>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</si>
  <si>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</si>
  <si>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</si>
  <si>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</si>
  <si>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</si>
  <si>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</si>
  <si>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</si>
  <si>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</si>
  <si>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</si>
  <si>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</si>
  <si>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</si>
  <si>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</si>
  <si>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</si>
  <si>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</si>
  <si>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</si>
  <si>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</si>
  <si>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</si>
  <si>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</si>
  <si>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</si>
  <si>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</si>
  <si>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</si>
  <si>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</si>
  <si>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</si>
  <si>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</si>
  <si>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</si>
  <si>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</si>
  <si>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</si>
  <si>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</si>
  <si>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</si>
  <si>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</si>
  <si>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</si>
  <si>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</si>
  <si>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</si>
  <si>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</si>
  <si>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</si>
  <si>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</si>
  <si>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</si>
  <si>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</si>
  <si>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</si>
  <si>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</si>
  <si>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</si>
  <si>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</si>
  <si>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</si>
  <si>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</si>
  <si>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</si>
  <si>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</si>
  <si>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</si>
  <si>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</si>
  <si>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</si>
  <si>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</si>
  <si>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</si>
  <si>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</si>
  <si>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</si>
  <si>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</si>
  <si>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</si>
  <si>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</si>
  <si>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</si>
  <si>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</si>
  <si>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</si>
  <si>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</si>
  <si>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</si>
  <si>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</si>
  <si>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</si>
  <si>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</si>
  <si>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</si>
  <si>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</si>
  <si>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</si>
  <si>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</si>
  <si>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</si>
  <si>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</si>
  <si>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</si>
  <si>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</si>
  <si>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</si>
  <si>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</si>
  <si>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</si>
  <si>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</si>
  <si>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</si>
  <si>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</si>
  <si>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</si>
  <si>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</si>
  <si>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</si>
  <si>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</si>
  <si>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</si>
  <si>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</si>
  <si>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</si>
  <si>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</si>
  <si>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</si>
  <si>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</si>
  <si>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</si>
  <si>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</si>
  <si>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</si>
  <si>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</si>
  <si>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</si>
  <si>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</si>
  <si>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</si>
  <si>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</si>
  <si>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</si>
  <si>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</si>
  <si>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</si>
  <si>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</si>
  <si>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</si>
  <si>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</si>
  <si>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</si>
  <si>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</si>
  <si>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</si>
  <si>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</si>
  <si>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</si>
  <si>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</si>
  <si>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</si>
  <si>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</si>
  <si>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</si>
  <si>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</si>
  <si>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</si>
  <si>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</si>
  <si>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</si>
  <si>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</si>
  <si>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</si>
  <si>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</si>
  <si>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</si>
  <si>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</si>
  <si>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</si>
  <si>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</si>
  <si>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</si>
  <si>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</si>
  <si>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</si>
  <si>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</si>
  <si>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</si>
  <si>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</si>
  <si>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</si>
  <si>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</si>
  <si>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</si>
  <si>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</si>
  <si>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</si>
  <si>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</si>
  <si>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</si>
  <si>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</si>
  <si>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</si>
  <si>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</si>
  <si>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</si>
  <si>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</si>
  <si>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</si>
  <si>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</si>
  <si>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</si>
  <si>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</si>
  <si>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</si>
  <si>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</si>
  <si>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</si>
  <si>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</si>
  <si>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</si>
  <si>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</si>
  <si>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</si>
  <si>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</si>
  <si>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</si>
  <si>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</si>
  <si>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</si>
  <si>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</si>
  <si>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</si>
  <si>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</si>
  <si>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</si>
  <si>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</si>
  <si>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</si>
  <si>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</si>
  <si>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</si>
  <si>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</si>
  <si>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</si>
  <si>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</si>
  <si>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</si>
  <si>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</si>
  <si>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</si>
  <si>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</si>
  <si>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</si>
  <si>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</si>
  <si>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</si>
  <si>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</si>
  <si>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</si>
  <si>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</si>
  <si>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</si>
  <si>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</si>
  <si>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</si>
  <si>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</si>
  <si>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</si>
  <si>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</si>
  <si>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</si>
  <si>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</si>
  <si>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</si>
  <si>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</si>
  <si>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</si>
  <si>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</si>
  <si>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</si>
  <si>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</si>
  <si>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</si>
  <si>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</si>
  <si>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</si>
  <si>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</si>
  <si>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</si>
  <si>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</si>
  <si>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</si>
  <si>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</si>
  <si>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</si>
  <si>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</si>
  <si>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</si>
  <si>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</si>
  <si>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</si>
  <si>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</si>
  <si>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</si>
  <si>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</si>
  <si>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</si>
  <si>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</si>
  <si>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</si>
  <si>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</si>
  <si>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</si>
  <si>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</si>
  <si>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</si>
  <si>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</si>
  <si>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</si>
  <si>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</si>
  <si>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</si>
  <si>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</si>
  <si>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</si>
  <si>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</si>
  <si>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</si>
  <si>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</si>
  <si>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</si>
  <si>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</si>
  <si>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</si>
  <si>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</si>
  <si>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</si>
  <si>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</si>
  <si>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</si>
  <si>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</si>
  <si>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</si>
  <si>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</si>
  <si>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</si>
  <si>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</si>
  <si>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</si>
  <si>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</si>
  <si>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</si>
  <si>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</si>
  <si>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</si>
  <si>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</si>
  <si>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</si>
  <si>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</si>
  <si>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</si>
  <si>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</si>
  <si>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</si>
  <si>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</si>
  <si>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</si>
  <si>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</si>
  <si>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</si>
  <si>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</si>
  <si>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</si>
  <si>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</si>
  <si>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</si>
  <si>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</si>
  <si>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</si>
  <si>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</si>
  <si>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</si>
  <si>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</si>
  <si>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</si>
  <si>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</si>
  <si>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</si>
  <si>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</si>
  <si>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</si>
  <si>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</si>
  <si>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</si>
  <si>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</si>
  <si>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</si>
  <si>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</si>
  <si>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</si>
  <si>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</si>
  <si>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</si>
  <si>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</si>
  <si>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</si>
  <si>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</si>
  <si>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</si>
  <si>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</si>
  <si>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</si>
  <si>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</si>
  <si>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</si>
  <si>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</si>
  <si>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</si>
  <si>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</si>
  <si>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</si>
  <si>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</si>
  <si>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</si>
  <si>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</si>
  <si>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</si>
  <si>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</si>
  <si>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</si>
  <si>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</si>
  <si>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</si>
  <si>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</si>
  <si>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</si>
  <si>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</si>
  <si>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</si>
  <si>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</si>
  <si>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</si>
  <si>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</si>
  <si>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</si>
  <si>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</si>
  <si>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</si>
  <si>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</si>
  <si>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</si>
  <si>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</si>
  <si>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</si>
  <si>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</si>
  <si>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</si>
  <si>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</si>
  <si>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</si>
  <si>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</si>
  <si>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</si>
  <si>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</si>
  <si>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</si>
  <si>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</si>
  <si>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</si>
  <si>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</si>
  <si>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</si>
  <si>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</si>
  <si>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</si>
  <si>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</si>
  <si>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</si>
  <si>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</si>
  <si>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</si>
  <si>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</si>
  <si>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</si>
  <si>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</si>
  <si>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</si>
  <si>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</si>
  <si>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</si>
  <si>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</si>
  <si>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</si>
  <si>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</si>
  <si>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</si>
  <si>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</si>
  <si>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</si>
  <si>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</si>
  <si>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</si>
  <si>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</si>
  <si>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</si>
  <si>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</si>
  <si>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</si>
  <si>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</si>
  <si>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</si>
  <si>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</si>
  <si>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</si>
  <si>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</si>
  <si>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</si>
  <si>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</si>
  <si>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</si>
  <si>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</si>
  <si>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</si>
  <si>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</si>
  <si>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</si>
  <si>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</si>
  <si>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</si>
  <si>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</si>
  <si>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</si>
  <si>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</si>
  <si>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</si>
  <si>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</si>
  <si>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</si>
  <si>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</si>
  <si>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</si>
  <si>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</si>
  <si>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</si>
  <si>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</si>
  <si>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</si>
  <si>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</si>
  <si>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</si>
  <si>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</si>
  <si>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</si>
  <si>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</si>
  <si>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</si>
  <si>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</si>
  <si>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</si>
  <si>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</si>
  <si>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</si>
  <si>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</si>
  <si>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</si>
  <si>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</si>
  <si>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</si>
  <si>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</si>
  <si>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</si>
  <si>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</si>
  <si>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</si>
  <si>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</si>
  <si>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</si>
  <si>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</si>
  <si>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</si>
  <si>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</si>
  <si>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</si>
  <si>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</si>
  <si>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</si>
  <si>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</si>
  <si>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</si>
  <si>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</si>
  <si>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</si>
  <si>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</si>
  <si>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</si>
  <si>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</si>
  <si>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</si>
  <si>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</si>
  <si>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</si>
  <si>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</si>
  <si>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</si>
  <si>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</si>
  <si>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</si>
  <si>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</si>
  <si>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</si>
  <si>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</si>
  <si>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</si>
  <si>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</si>
  <si>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</si>
  <si>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</si>
  <si>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</si>
  <si>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</si>
  <si>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</si>
  <si>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</si>
  <si>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</si>
  <si>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</si>
  <si>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</si>
  <si>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</si>
  <si>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</si>
  <si>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</si>
  <si>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</si>
  <si>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</si>
  <si>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</si>
  <si>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</si>
  <si>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</si>
  <si>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</si>
  <si>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</si>
  <si>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</si>
  <si>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</si>
  <si>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</si>
  <si>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</si>
  <si>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</si>
  <si>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</si>
  <si>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</si>
  <si>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</si>
  <si>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</si>
  <si>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</si>
  <si>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</si>
  <si>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</si>
  <si>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</si>
  <si>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</si>
  <si>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</si>
  <si>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</si>
  <si>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</si>
  <si>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</si>
  <si>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</si>
  <si>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</si>
  <si>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</si>
  <si>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</si>
  <si>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</si>
  <si>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</si>
  <si>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</si>
  <si>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</si>
  <si>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</si>
  <si>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</si>
  <si>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</si>
  <si>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</si>
  <si>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</si>
  <si>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</si>
  <si>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</si>
  <si>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</si>
  <si>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</si>
  <si>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</si>
  <si>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</si>
  <si>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</si>
  <si>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</si>
  <si>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</si>
  <si>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</si>
  <si>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</si>
  <si>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</si>
  <si>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</si>
  <si>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</si>
  <si>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</si>
  <si>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</si>
  <si>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</si>
  <si>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</si>
  <si>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</si>
  <si>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</si>
  <si>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</si>
  <si>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</si>
  <si>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</si>
  <si>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</si>
  <si>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</si>
  <si>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</si>
  <si>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</si>
  <si>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</si>
  <si>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</si>
  <si>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</si>
  <si>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</si>
  <si>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</si>
  <si>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</si>
  <si>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</si>
  <si>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</si>
  <si>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</si>
  <si>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</si>
  <si>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</si>
  <si>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</si>
  <si>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</si>
  <si>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</si>
  <si>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</si>
  <si>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</si>
  <si>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</si>
  <si>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</si>
  <si>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</si>
  <si>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</si>
  <si>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</si>
  <si>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</si>
  <si>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</si>
  <si>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</si>
  <si>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</si>
  <si>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</si>
  <si>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</si>
  <si>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</si>
  <si>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</si>
  <si>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</si>
  <si>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</si>
  <si>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</si>
  <si>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</si>
  <si>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</si>
  <si>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</si>
  <si>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</si>
  <si>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</si>
  <si>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</si>
  <si>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</si>
  <si>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</si>
  <si>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</si>
  <si>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</si>
  <si>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</si>
  <si>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</si>
  <si>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</si>
  <si>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</si>
  <si>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</si>
  <si>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</si>
  <si>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</si>
  <si>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</si>
  <si>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</si>
  <si>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</si>
  <si>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</si>
  <si>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</si>
  <si>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</si>
  <si>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</si>
  <si>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</si>
  <si>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</si>
  <si>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</si>
  <si>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</si>
  <si>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</si>
  <si>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</si>
  <si>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</si>
  <si>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</si>
  <si>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</si>
  <si>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</si>
  <si>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</si>
  <si>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</si>
  <si>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</si>
  <si>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</si>
  <si>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</si>
  <si>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</si>
  <si>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</si>
  <si>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</si>
  <si>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</si>
  <si>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</si>
  <si>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</si>
  <si>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</si>
  <si>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</si>
  <si>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</si>
  <si>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</si>
  <si>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</si>
  <si>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</si>
  <si>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</si>
  <si>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</si>
  <si>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</si>
  <si>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</si>
  <si>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</si>
  <si>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</si>
  <si>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</si>
  <si>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</si>
  <si>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</si>
  <si>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</si>
  <si>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</si>
  <si>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</si>
  <si>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</si>
  <si>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</si>
  <si>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</si>
  <si>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</si>
  <si>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</si>
  <si>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</si>
  <si>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</si>
  <si>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</si>
  <si>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</si>
  <si>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</si>
  <si>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</si>
  <si>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</si>
  <si>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</si>
  <si>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</si>
  <si>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</si>
  <si>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</si>
  <si>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</si>
  <si>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</si>
  <si>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</si>
  <si>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</si>
  <si>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</si>
  <si>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</si>
  <si>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</si>
  <si>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</si>
  <si>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</si>
  <si>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</si>
  <si>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</si>
  <si>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</si>
  <si>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</si>
  <si>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</si>
  <si>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</si>
  <si>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</si>
  <si>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</si>
  <si>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</si>
  <si>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</si>
  <si>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</si>
  <si>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</si>
  <si>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</si>
  <si>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</si>
  <si>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</si>
  <si>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</si>
  <si>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</si>
  <si>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</si>
  <si>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</si>
  <si>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</si>
  <si>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</si>
  <si>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</si>
  <si>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</si>
  <si>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</si>
  <si>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</si>
  <si>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</si>
  <si>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</si>
  <si>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</si>
  <si>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</si>
  <si>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</si>
  <si>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</si>
  <si>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</si>
  <si>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</si>
  <si>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</si>
  <si>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</si>
  <si>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</si>
  <si>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</si>
  <si>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</si>
  <si>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</si>
  <si>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</si>
  <si>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</si>
  <si>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</si>
  <si>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</si>
  <si>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</si>
  <si>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</si>
  <si>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</si>
  <si>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</si>
  <si>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</si>
  <si>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</si>
  <si>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</si>
  <si>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</si>
  <si>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</si>
  <si>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</si>
  <si>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</si>
  <si>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</si>
  <si>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</si>
  <si>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</si>
  <si>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</si>
  <si>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</si>
  <si>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</si>
  <si>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</si>
  <si>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</si>
  <si>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</si>
  <si>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</si>
  <si>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</si>
  <si>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</si>
  <si>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</si>
  <si>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</si>
  <si>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</si>
  <si>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</si>
  <si>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</si>
  <si>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</si>
  <si>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</si>
  <si>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</si>
  <si>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</si>
  <si>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</si>
  <si>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</si>
  <si>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</si>
  <si>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</si>
  <si>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</si>
  <si>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</si>
  <si>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</si>
  <si>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</si>
  <si>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</si>
  <si>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</si>
  <si>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</si>
  <si>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</si>
  <si>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</si>
  <si>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</si>
  <si>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</si>
  <si>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</si>
  <si>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</si>
  <si>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</si>
  <si>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</si>
  <si>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</si>
  <si>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</si>
  <si>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</si>
  <si>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</si>
  <si>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</si>
  <si>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</si>
  <si>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</si>
  <si>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</si>
  <si>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</si>
  <si>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</si>
  <si>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</si>
  <si>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</si>
  <si>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</si>
  <si>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</si>
  <si>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</si>
  <si>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</si>
  <si>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</si>
  <si>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</si>
  <si>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</si>
  <si>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</si>
  <si>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</si>
  <si>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</si>
  <si>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</si>
  <si>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</si>
  <si>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</si>
  <si>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</si>
  <si>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</si>
  <si>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</si>
  <si>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</si>
  <si>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</si>
  <si>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</si>
  <si>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</si>
  <si>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</si>
  <si>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</si>
  <si>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</si>
  <si>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</si>
  <si>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</si>
  <si>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</si>
  <si>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</si>
  <si>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</si>
  <si>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</si>
  <si>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</si>
  <si>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</si>
  <si>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</si>
  <si>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</si>
  <si>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</si>
  <si>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</si>
  <si>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</si>
  <si>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</si>
  <si>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</si>
  <si>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</si>
  <si>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</si>
  <si>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</si>
  <si>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</si>
  <si>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</si>
  <si>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</si>
  <si>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</si>
  <si>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</si>
  <si>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</si>
  <si>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</si>
  <si>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</si>
  <si>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</si>
  <si>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</si>
  <si>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</si>
  <si>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</si>
  <si>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</si>
  <si>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</si>
  <si>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</si>
  <si>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</si>
  <si>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</si>
  <si>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</si>
  <si>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</si>
  <si>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</si>
  <si>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</si>
  <si>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</si>
  <si>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</si>
  <si>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</si>
  <si>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</si>
  <si>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</si>
  <si>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</si>
  <si>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</si>
  <si>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</si>
  <si>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</si>
  <si>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</si>
  <si>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</si>
  <si>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</si>
  <si>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</si>
  <si>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</si>
  <si>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</si>
  <si>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</si>
  <si>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</si>
  <si>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</si>
  <si>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</si>
  <si>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</si>
  <si>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</si>
  <si>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</si>
  <si>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</si>
  <si>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</si>
  <si>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</si>
  <si>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</si>
  <si>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</si>
  <si>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</si>
  <si>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</si>
  <si>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</si>
  <si>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</si>
  <si>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</si>
  <si>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</si>
  <si>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</si>
  <si>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</si>
  <si>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</si>
  <si>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</si>
  <si>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</si>
  <si>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</si>
  <si>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</si>
  <si>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</si>
  <si>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</si>
  <si>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</si>
  <si>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</si>
  <si>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</si>
  <si>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</si>
  <si>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</si>
  <si>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</si>
  <si>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</si>
  <si>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</si>
  <si>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</si>
  <si>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</si>
  <si>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</si>
  <si>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</si>
  <si>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</si>
  <si>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</si>
  <si>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</si>
  <si>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</si>
  <si>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</si>
  <si>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</si>
  <si>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</si>
  <si>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</si>
  <si>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</si>
  <si>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</si>
  <si>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</si>
  <si>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</si>
  <si>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</si>
  <si>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</si>
  <si>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</si>
  <si>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</si>
  <si>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</si>
  <si>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</si>
  <si>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</si>
  <si>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</si>
  <si>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</si>
  <si>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</si>
  <si>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</si>
  <si>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</si>
  <si>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</si>
  <si>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</si>
  <si>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</si>
  <si>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</si>
  <si>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</si>
  <si>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</si>
  <si>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</si>
  <si>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</si>
  <si>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</si>
  <si>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</si>
  <si>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</si>
  <si>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</si>
  <si>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</si>
  <si>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</si>
  <si>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</si>
  <si>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</si>
  <si>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</si>
  <si>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</si>
  <si>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</si>
  <si>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</si>
  <si>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</si>
  <si>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</si>
  <si>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</si>
  <si>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</si>
  <si>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</si>
  <si>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</si>
  <si>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</si>
  <si>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</si>
  <si>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</si>
  <si>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</si>
  <si>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</si>
  <si>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</si>
  <si>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</si>
  <si>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</si>
  <si>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</si>
  <si>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</si>
  <si>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</si>
  <si>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</si>
  <si>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</si>
  <si>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</si>
  <si>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</si>
  <si>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</si>
  <si>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</si>
  <si>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</si>
  <si>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</si>
  <si>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</si>
  <si>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</si>
  <si>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</si>
  <si>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</si>
  <si>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</si>
  <si>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</si>
  <si>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</si>
  <si>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</si>
  <si>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</si>
  <si>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</si>
  <si>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</si>
  <si>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</si>
  <si>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</si>
  <si>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</si>
  <si>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</si>
  <si>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</si>
  <si>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</si>
  <si>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</si>
  <si>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</si>
  <si>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</si>
  <si>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</si>
  <si>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</si>
  <si>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</si>
  <si>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</si>
  <si>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</si>
  <si>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</si>
  <si>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</si>
  <si>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</si>
  <si>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</si>
  <si>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</si>
  <si>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</si>
  <si>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</si>
  <si>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</si>
  <si>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</si>
  <si>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</si>
  <si>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</si>
  <si>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</si>
  <si>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</si>
  <si>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</si>
  <si>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</si>
  <si>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</si>
  <si>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</si>
  <si>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</si>
  <si>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</si>
  <si>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</si>
  <si>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</si>
  <si>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</si>
  <si>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</si>
  <si>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</si>
  <si>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</si>
  <si>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</si>
  <si>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</si>
  <si>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</si>
  <si>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</si>
  <si>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</si>
  <si>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</si>
  <si>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</si>
  <si>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</si>
  <si>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</si>
  <si>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</si>
  <si>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</si>
  <si>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</si>
  <si>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</si>
  <si>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</si>
  <si>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</si>
  <si>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</si>
  <si>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</si>
  <si>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</si>
  <si>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</si>
  <si>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</si>
  <si>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</si>
  <si>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</si>
  <si>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</si>
  <si>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</si>
  <si>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</si>
  <si>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</si>
  <si>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</si>
  <si>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</si>
  <si>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</si>
  <si>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</si>
  <si>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</si>
  <si>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</si>
  <si>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</si>
  <si>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</si>
  <si>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</si>
  <si>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</si>
  <si>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</si>
  <si>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</si>
  <si>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</si>
  <si>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</si>
  <si>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</si>
  <si>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</si>
  <si>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</si>
  <si>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</si>
  <si>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</si>
  <si>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</si>
  <si>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</si>
  <si>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</si>
  <si>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</si>
  <si>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</si>
  <si>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</si>
  <si>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</si>
  <si>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</si>
  <si>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</si>
  <si>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</si>
  <si>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</si>
  <si>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</si>
  <si>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</si>
  <si>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</si>
  <si>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</si>
  <si>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</si>
  <si>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</si>
  <si>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</si>
  <si>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</si>
  <si>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</si>
  <si>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</si>
  <si>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</si>
  <si>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</si>
  <si>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</si>
  <si>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</si>
  <si>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</si>
  <si>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</si>
  <si>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</si>
  <si>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</si>
  <si>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</si>
  <si>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</si>
  <si>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</si>
  <si>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</si>
  <si>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</si>
  <si>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</si>
  <si>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</si>
  <si>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</si>
  <si>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</si>
  <si>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</si>
  <si>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</si>
  <si>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</si>
  <si>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</si>
  <si>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</si>
  <si>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</si>
  <si>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</si>
  <si>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</si>
  <si>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</si>
  <si>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</si>
  <si>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</si>
  <si>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</si>
  <si>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</si>
  <si>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</si>
  <si>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</si>
  <si>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</si>
  <si>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</si>
  <si>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</si>
  <si>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</si>
  <si>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</si>
  <si>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</si>
  <si>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</si>
  <si>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</si>
  <si>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</si>
  <si>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</si>
  <si>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</si>
  <si>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</si>
  <si>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</si>
  <si>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</si>
  <si>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</si>
  <si>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</si>
  <si>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</si>
  <si>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</si>
  <si>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</si>
  <si>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</si>
  <si>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</si>
  <si>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</si>
  <si>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</si>
  <si>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</si>
  <si>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</si>
  <si>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</si>
  <si>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</si>
  <si>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</si>
  <si>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</si>
  <si>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</si>
  <si>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</si>
  <si>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</si>
  <si>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</si>
  <si>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</si>
  <si>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</si>
  <si>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</si>
  <si>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</si>
  <si>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</si>
  <si>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</si>
  <si>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</si>
  <si>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</si>
  <si>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</si>
  <si>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</si>
  <si>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</si>
  <si>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</si>
  <si>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</si>
  <si>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</si>
  <si>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</si>
  <si>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</si>
  <si>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</si>
  <si>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</si>
  <si>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</si>
  <si>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</si>
  <si>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</si>
  <si>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</si>
  <si>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</si>
  <si>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</si>
  <si>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</si>
  <si>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</si>
  <si>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</si>
  <si>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</si>
  <si>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</si>
  <si>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</si>
  <si>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</si>
  <si>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</si>
  <si>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</si>
  <si>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</si>
  <si>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</si>
  <si>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</si>
  <si>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</si>
  <si>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</si>
  <si>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</si>
  <si>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</si>
  <si>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</si>
  <si>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</si>
  <si>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</si>
  <si>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</si>
  <si>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</si>
  <si>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</si>
  <si>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</si>
  <si>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</si>
  <si>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</si>
  <si>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</si>
  <si>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</si>
  <si>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</si>
  <si>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</si>
  <si>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</si>
  <si>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</si>
  <si>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</si>
  <si>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</si>
  <si>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</si>
  <si>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</si>
  <si>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</si>
  <si>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</si>
  <si>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</si>
  <si>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</si>
  <si>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</si>
  <si>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</si>
  <si>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</si>
  <si>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</si>
  <si>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</si>
  <si>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</si>
  <si>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</si>
  <si>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</si>
  <si>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</si>
  <si>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</si>
  <si>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</si>
  <si>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</si>
  <si>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</si>
  <si>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</si>
  <si>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</si>
  <si>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</si>
  <si>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</si>
  <si>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</si>
  <si>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</si>
  <si>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</si>
  <si>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</si>
  <si>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</si>
  <si>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</si>
  <si>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</si>
  <si>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</si>
  <si>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</si>
  <si>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</si>
  <si>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</si>
  <si>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</si>
  <si>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</si>
  <si>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</si>
  <si>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</si>
  <si>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</si>
  <si>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</si>
  <si>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</si>
  <si>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</si>
  <si>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</si>
  <si>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</si>
  <si>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</si>
  <si>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</si>
  <si>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</si>
  <si>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</si>
  <si>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</si>
  <si>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</si>
  <si>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</si>
  <si>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</si>
  <si>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</si>
  <si>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</si>
  <si>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</si>
  <si>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</si>
  <si>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</si>
  <si>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</si>
  <si>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</si>
  <si>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</si>
  <si>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</si>
  <si>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</si>
  <si>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</si>
  <si>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</si>
  <si>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</si>
  <si>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</si>
  <si>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</si>
  <si>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</si>
  <si>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</si>
  <si>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</si>
  <si>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</si>
  <si>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</si>
  <si>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</si>
  <si>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</si>
  <si>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</si>
  <si>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</si>
  <si>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</si>
  <si>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</si>
  <si>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</si>
  <si>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</si>
  <si>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</si>
  <si>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</si>
  <si>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</si>
  <si>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</si>
  <si>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</si>
  <si>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</si>
  <si>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</si>
  <si>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</si>
  <si>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</si>
  <si>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</si>
  <si>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</si>
  <si>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</si>
  <si>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</si>
  <si>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</si>
  <si>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</si>
  <si>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</si>
  <si>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</si>
  <si>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</si>
  <si>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</si>
  <si>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</si>
  <si>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</si>
  <si>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</si>
  <si>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</si>
  <si>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</si>
  <si>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</si>
  <si>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</si>
  <si>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</si>
  <si>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</si>
  <si>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</si>
  <si>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</si>
  <si>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</si>
  <si>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</si>
  <si>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</si>
  <si>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</si>
  <si>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</si>
  <si>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</si>
  <si>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</si>
  <si>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</si>
  <si>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</si>
  <si>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</si>
  <si>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</si>
  <si>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</si>
  <si>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</si>
  <si>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</si>
  <si>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</si>
  <si>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</si>
  <si>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</si>
  <si>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</si>
  <si>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</si>
  <si>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</si>
  <si>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</si>
  <si>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</si>
  <si>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</si>
  <si>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</si>
  <si>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</si>
  <si>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</si>
  <si>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</si>
  <si>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</si>
  <si>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</si>
  <si>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</si>
  <si>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</si>
  <si>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</si>
  <si>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</si>
  <si>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</si>
  <si>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</si>
  <si>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</si>
  <si>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</si>
  <si>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</si>
  <si>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</si>
  <si>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</si>
  <si>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</si>
  <si>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</si>
  <si>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</si>
  <si>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</si>
  <si>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</si>
  <si>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</si>
  <si>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</si>
  <si>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</si>
  <si>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</si>
  <si>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</si>
  <si>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</si>
  <si>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</si>
  <si>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</si>
  <si>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</si>
  <si>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</si>
  <si>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</si>
  <si>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</si>
  <si>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</si>
  <si>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</si>
  <si>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</si>
  <si>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</si>
  <si>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</si>
  <si>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</si>
  <si>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</si>
  <si>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</si>
  <si>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</si>
  <si>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</si>
  <si>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</si>
  <si>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</si>
  <si>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</si>
  <si>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</si>
  <si>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</si>
  <si>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</si>
  <si>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</si>
  <si>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</si>
  <si>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</si>
  <si>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</si>
  <si>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</si>
  <si>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</si>
  <si>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</si>
  <si>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</si>
  <si>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</si>
  <si>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</si>
  <si>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</si>
  <si>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</si>
  <si>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</si>
  <si>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</si>
  <si>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</si>
  <si>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</si>
  <si>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</si>
  <si>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</si>
  <si>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</si>
  <si>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</si>
  <si>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</si>
  <si>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</si>
  <si>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</si>
  <si>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</si>
  <si>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</si>
  <si>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</si>
  <si>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</si>
  <si>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</si>
  <si>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</si>
  <si>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</si>
  <si>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</si>
  <si>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</si>
  <si>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</si>
  <si>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</si>
  <si>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</si>
  <si>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</si>
  <si>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</si>
  <si>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</si>
  <si>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</si>
  <si>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</si>
  <si>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</si>
  <si>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</si>
  <si>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</si>
  <si>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</si>
  <si>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</si>
  <si>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</si>
  <si>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</si>
  <si>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</si>
  <si>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</si>
  <si>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</si>
  <si>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</si>
  <si>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</si>
  <si>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</si>
  <si>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</si>
  <si>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</si>
  <si>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</si>
  <si>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</si>
  <si>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</si>
  <si>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</si>
  <si>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</si>
  <si>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</si>
  <si>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</si>
  <si>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</si>
  <si>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</si>
  <si>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</si>
  <si>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</si>
  <si>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</si>
  <si>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</si>
  <si>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</si>
  <si>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</si>
  <si>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</si>
  <si>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</si>
  <si>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</si>
  <si>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</si>
  <si>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</si>
  <si>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</si>
  <si>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</si>
  <si>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</si>
  <si>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</si>
  <si>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</si>
  <si>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</si>
  <si>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</si>
  <si>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</si>
  <si>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</si>
  <si>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</si>
  <si>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</si>
  <si>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</si>
  <si>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</si>
  <si>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</si>
  <si>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</si>
  <si>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</si>
  <si>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</si>
  <si>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</si>
  <si>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</si>
  <si>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</si>
  <si>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</si>
  <si>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</si>
  <si>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</si>
  <si>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</si>
  <si>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</si>
  <si>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</si>
  <si>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</si>
  <si>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</si>
  <si>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</si>
  <si>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</si>
  <si>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</si>
  <si>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</si>
  <si>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</si>
  <si>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</si>
  <si>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</si>
  <si>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</si>
  <si>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</si>
  <si>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</si>
  <si>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</si>
  <si>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</si>
  <si>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</si>
  <si>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</si>
  <si>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</si>
  <si>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</si>
  <si>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</si>
  <si>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</si>
  <si>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</si>
  <si>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</si>
  <si>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</si>
  <si>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</si>
  <si>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</si>
  <si>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</si>
  <si>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</si>
  <si>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</si>
  <si>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</si>
  <si>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</si>
  <si>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</si>
  <si>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</si>
  <si>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</si>
  <si>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</si>
  <si>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</si>
  <si>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</si>
  <si>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</si>
  <si>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</si>
  <si>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</si>
  <si>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</si>
  <si>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</si>
  <si>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</si>
  <si>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</si>
  <si>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</si>
  <si>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</si>
  <si>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</si>
  <si>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</si>
  <si>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</si>
  <si>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</si>
  <si>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</si>
  <si>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</si>
  <si>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</si>
  <si>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</si>
  <si>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</si>
  <si>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</si>
  <si>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</si>
  <si>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</si>
  <si>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</si>
  <si>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</si>
  <si>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</si>
  <si>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</si>
  <si>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</si>
  <si>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</si>
  <si>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</si>
  <si>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</si>
  <si>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</si>
  <si>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</si>
  <si>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</si>
  <si>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</si>
  <si>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</si>
  <si>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</si>
  <si>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</si>
  <si>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</si>
  <si>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</si>
  <si>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</si>
  <si>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</si>
  <si>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</si>
  <si>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</si>
  <si>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</si>
  <si>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</si>
  <si>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</si>
  <si>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</si>
  <si>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</si>
  <si>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</si>
  <si>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</si>
  <si>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</si>
  <si>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</si>
  <si>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</si>
  <si>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</si>
  <si>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</si>
  <si>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</si>
  <si>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</si>
  <si>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</si>
  <si>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</si>
  <si>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</si>
  <si>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</si>
  <si>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</si>
  <si>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</si>
  <si>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</si>
  <si>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</si>
  <si>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</si>
  <si>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</si>
  <si>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</si>
  <si>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</si>
  <si>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</si>
  <si>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</si>
  <si>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</si>
  <si>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</si>
  <si>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</si>
  <si>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</si>
  <si>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</si>
  <si>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</si>
  <si>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</si>
  <si>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</si>
  <si>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</si>
  <si>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</si>
  <si>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</si>
  <si>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</si>
  <si>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</si>
  <si>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</si>
  <si>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</si>
  <si>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</si>
  <si>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</si>
  <si>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</si>
  <si>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</si>
  <si>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</si>
  <si>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</si>
  <si>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</si>
  <si>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</si>
  <si>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</si>
  <si>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</si>
  <si>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</si>
  <si>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</si>
  <si>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</si>
  <si>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</si>
  <si>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</si>
  <si>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</si>
  <si>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</si>
  <si>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</si>
  <si>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</si>
  <si>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</si>
  <si>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</si>
  <si>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</si>
  <si>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</si>
  <si>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</si>
  <si>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</si>
  <si>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</si>
  <si>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</si>
  <si>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</si>
  <si>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</si>
  <si>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</si>
  <si>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</si>
  <si>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</si>
  <si>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</si>
  <si>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</si>
  <si>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</si>
  <si>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</si>
  <si>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</si>
  <si>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</si>
  <si>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</si>
  <si>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</si>
  <si>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</si>
  <si>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</si>
  <si>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</si>
  <si>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</si>
  <si>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</si>
  <si>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</si>
  <si>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</si>
  <si>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</si>
  <si>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</si>
  <si>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</si>
  <si>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</si>
  <si>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</si>
  <si>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</si>
  <si>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</si>
  <si>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</si>
  <si>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</si>
  <si>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</si>
  <si>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</si>
  <si>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</si>
  <si>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</si>
  <si>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</si>
  <si>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</si>
  <si>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</si>
  <si>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</si>
  <si>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</si>
  <si>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</si>
  <si>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</si>
  <si>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</si>
  <si>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</si>
  <si>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</si>
  <si>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</si>
  <si>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</si>
  <si>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</si>
  <si>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</si>
  <si>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</si>
  <si>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</si>
  <si>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</si>
  <si>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</si>
  <si>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</si>
  <si>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</si>
  <si>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</si>
  <si>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</si>
  <si>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</si>
  <si>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</si>
  <si>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</si>
  <si>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</si>
  <si>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</si>
  <si>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</si>
  <si>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</si>
  <si>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</si>
  <si>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</si>
  <si>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</si>
  <si>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</si>
  <si>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</si>
  <si>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</si>
  <si>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</si>
  <si>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</si>
  <si>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</si>
  <si>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</si>
  <si>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</si>
  <si>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</si>
  <si>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</si>
  <si>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</si>
  <si>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</si>
  <si>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</si>
  <si>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</si>
  <si>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</si>
  <si>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</si>
  <si>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</si>
  <si>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</si>
  <si>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</si>
  <si>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</si>
  <si>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</si>
  <si>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</si>
  <si>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</si>
  <si>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</si>
  <si>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</si>
  <si>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</si>
  <si>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</si>
  <si>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</si>
  <si>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</si>
  <si>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</si>
  <si>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</si>
  <si>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</si>
  <si>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</si>
  <si>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</si>
  <si>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</si>
  <si>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</si>
  <si>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</si>
  <si>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</si>
  <si>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</si>
  <si>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</si>
  <si>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</si>
  <si>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</si>
  <si>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</si>
  <si>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</si>
  <si>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</si>
  <si>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</si>
  <si>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</si>
  <si>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</si>
  <si>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</si>
  <si>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</si>
  <si>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</si>
  <si>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</si>
  <si>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</si>
  <si>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</si>
  <si>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</si>
  <si>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</si>
  <si>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</si>
  <si>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</si>
  <si>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</si>
  <si>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</si>
  <si>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</si>
  <si>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</si>
  <si>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</si>
  <si>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</si>
  <si>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</si>
  <si>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</si>
  <si>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</si>
  <si>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</si>
  <si>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</si>
  <si>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</si>
  <si>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</si>
  <si>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</si>
  <si>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</si>
  <si>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</si>
  <si>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</si>
  <si>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</si>
  <si>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</si>
  <si>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</si>
  <si>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</si>
  <si>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</si>
  <si>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</si>
  <si>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</si>
  <si>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</si>
  <si>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</si>
  <si>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</si>
  <si>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</si>
  <si>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</si>
  <si>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</si>
  <si>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</si>
  <si>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</si>
  <si>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</si>
  <si>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</si>
  <si>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</si>
  <si>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</si>
  <si>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</si>
  <si>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</si>
  <si>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</si>
  <si>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</si>
  <si>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</si>
  <si>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</si>
  <si>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</si>
  <si>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</si>
  <si>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</si>
  <si>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</si>
  <si>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</si>
  <si>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</si>
  <si>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</si>
  <si>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</si>
  <si>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</si>
  <si>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</si>
  <si>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</si>
  <si>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</si>
  <si>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</si>
  <si>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</si>
  <si>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</si>
  <si>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</si>
  <si>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</si>
  <si>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</si>
  <si>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</si>
  <si>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</si>
  <si>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</si>
  <si>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</si>
  <si>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</si>
  <si>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</si>
  <si>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</si>
  <si>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</si>
  <si>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</si>
  <si>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</si>
  <si>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</si>
  <si>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</si>
  <si>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</si>
  <si>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</si>
  <si>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</si>
  <si>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</si>
  <si>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</si>
  <si>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</si>
  <si>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</si>
  <si>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</si>
  <si>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</si>
  <si>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</si>
  <si>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</si>
  <si>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</si>
  <si>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</si>
  <si>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</si>
  <si>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</si>
  <si>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</si>
  <si>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</si>
  <si>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</si>
  <si>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</si>
  <si>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</si>
  <si>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</si>
  <si>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</si>
  <si>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</si>
  <si>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</si>
  <si>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</si>
  <si>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</si>
  <si>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</si>
  <si>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</si>
  <si>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</si>
  <si>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</si>
  <si>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</si>
  <si>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</si>
  <si>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</si>
  <si>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</si>
  <si>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</si>
  <si>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</si>
  <si>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</si>
  <si>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</si>
  <si>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</si>
  <si>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</si>
  <si>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</si>
  <si>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</si>
  <si>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</si>
  <si>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</si>
  <si>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</si>
  <si>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</si>
  <si>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</si>
  <si>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</si>
  <si>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</si>
  <si>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</si>
  <si>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</si>
  <si>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</si>
  <si>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</si>
  <si>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</si>
  <si>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</si>
  <si>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</si>
  <si>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</si>
  <si>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</si>
  <si>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</si>
  <si>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</si>
  <si>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</si>
  <si>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</si>
  <si>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</si>
  <si>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</si>
  <si>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</si>
  <si>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</si>
  <si>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</si>
  <si>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</si>
  <si>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</si>
  <si>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</si>
  <si>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</si>
  <si>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</si>
  <si>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</si>
  <si>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</si>
  <si>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</si>
  <si>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</si>
  <si>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</si>
  <si>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</si>
  <si>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</si>
  <si>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</si>
  <si>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</si>
  <si>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</si>
  <si>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</si>
  <si>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</si>
  <si>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</si>
  <si>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</si>
  <si>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</si>
  <si>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</si>
  <si>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</si>
  <si>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</si>
  <si>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</si>
  <si>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</si>
  <si>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</si>
  <si>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</si>
  <si>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</si>
  <si>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</si>
  <si>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</si>
  <si>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</si>
  <si>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</si>
  <si>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</si>
  <si>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</si>
  <si>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</si>
  <si>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</si>
  <si>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</si>
  <si>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</si>
  <si>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</si>
  <si>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</si>
  <si>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</si>
  <si>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</si>
  <si>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</si>
  <si>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</si>
  <si>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</si>
  <si>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</si>
  <si>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</si>
  <si>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</si>
  <si>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</si>
  <si>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</si>
  <si>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</si>
  <si>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</si>
  <si>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</si>
  <si>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</si>
  <si>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</si>
  <si>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</si>
  <si>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</si>
  <si>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</si>
  <si>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</si>
  <si>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</si>
  <si>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</si>
  <si>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</si>
  <si>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</si>
  <si>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</si>
  <si>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</si>
  <si>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</si>
  <si>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</si>
  <si>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</si>
  <si>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</si>
  <si>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</si>
  <si>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</si>
  <si>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</si>
  <si>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</si>
  <si>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</si>
  <si>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</si>
  <si>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</si>
  <si>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</si>
  <si>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</si>
  <si>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</si>
  <si>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</si>
  <si>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</si>
  <si>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</si>
  <si>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</si>
  <si>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</si>
  <si>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</si>
  <si>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</si>
  <si>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</si>
  <si>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</si>
  <si>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</si>
  <si>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</si>
  <si>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</si>
  <si>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</si>
  <si>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</si>
  <si>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</si>
  <si>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</si>
  <si>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</si>
  <si>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</si>
  <si>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</si>
  <si>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</si>
  <si>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</si>
  <si>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</si>
  <si>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</si>
  <si>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</si>
  <si>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</si>
  <si>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</si>
  <si>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</si>
  <si>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</si>
  <si>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</si>
  <si>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</si>
  <si>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</si>
  <si>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</si>
  <si>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</si>
  <si>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</si>
  <si>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</si>
  <si>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</si>
  <si>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</si>
  <si>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</si>
  <si>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</si>
  <si>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</si>
  <si>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</si>
  <si>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</si>
  <si>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</si>
  <si>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</si>
  <si>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</si>
  <si>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</si>
  <si>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</si>
  <si>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</si>
  <si>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</si>
  <si>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</si>
  <si>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</si>
  <si>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</si>
  <si>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</si>
  <si>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</si>
  <si>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</si>
  <si>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</si>
  <si>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</si>
  <si>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</si>
  <si>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</si>
  <si>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</si>
  <si>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</si>
  <si>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</si>
  <si>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</si>
  <si>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</si>
  <si>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</si>
  <si>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</si>
  <si>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</si>
  <si>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</si>
  <si>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</si>
  <si>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</si>
  <si>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</si>
  <si>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</si>
  <si>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</si>
  <si>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</si>
  <si>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</si>
  <si>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</si>
  <si>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</si>
  <si>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</si>
  <si>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</si>
  <si>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</si>
  <si>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</si>
  <si>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</si>
  <si>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</si>
  <si>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</si>
  <si>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</si>
  <si>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</si>
  <si>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</si>
  <si>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</si>
  <si>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</si>
  <si>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</si>
  <si>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</si>
  <si>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</si>
  <si>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</si>
  <si>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</si>
  <si>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</si>
  <si>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</si>
  <si>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</si>
  <si>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</si>
  <si>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</si>
  <si>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</si>
  <si>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</si>
  <si>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</si>
  <si>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</si>
  <si>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</si>
  <si>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</si>
  <si>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</si>
  <si>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</si>
  <si>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</si>
  <si>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</si>
  <si>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</si>
  <si>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</si>
  <si>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</si>
  <si>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</si>
  <si>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</si>
  <si>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</si>
  <si>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</si>
  <si>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</si>
  <si>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</si>
  <si>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</si>
  <si>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</si>
  <si>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</si>
  <si>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</si>
  <si>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</si>
  <si>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</si>
  <si>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</si>
  <si>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</si>
  <si>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</si>
  <si>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</si>
  <si>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</si>
  <si>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</si>
  <si>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</si>
  <si>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</si>
  <si>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</si>
  <si>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</si>
  <si>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</si>
  <si>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</si>
  <si>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</si>
  <si>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</si>
  <si>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</si>
  <si>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</si>
  <si>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</si>
  <si>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</si>
  <si>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</si>
  <si>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</si>
  <si>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</si>
  <si>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</si>
  <si>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</si>
  <si>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</si>
  <si>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</si>
  <si>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</si>
  <si>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</si>
  <si>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</si>
  <si>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</si>
  <si>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</si>
  <si>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</si>
  <si>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</si>
  <si>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</si>
  <si>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</si>
  <si>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</si>
  <si>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</si>
  <si>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</si>
  <si>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</si>
  <si>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</si>
  <si>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</si>
  <si>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</si>
  <si>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</si>
  <si>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</si>
  <si>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</si>
  <si>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</si>
  <si>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</si>
  <si>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</si>
  <si>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</si>
  <si>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</si>
  <si>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</si>
  <si>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</si>
  <si>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</si>
  <si>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</si>
  <si>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</si>
  <si>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</si>
  <si>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</si>
  <si>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</si>
  <si>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</si>
  <si>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</si>
  <si>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</si>
  <si>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</si>
  <si>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</si>
  <si>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</si>
  <si>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</si>
  <si>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</si>
  <si>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</si>
  <si>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</si>
  <si>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</si>
  <si>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</si>
  <si>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</si>
  <si>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</si>
  <si>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</si>
  <si>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</si>
  <si>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</si>
  <si>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</si>
  <si>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</si>
  <si>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</si>
  <si>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</si>
  <si>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</si>
  <si>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</si>
  <si>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</si>
  <si>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</si>
  <si>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</si>
  <si>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</si>
  <si>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</si>
  <si>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</si>
  <si>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</si>
  <si>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</si>
  <si>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</si>
  <si>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</si>
  <si>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</si>
  <si>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</si>
  <si>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</si>
  <si>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</si>
  <si>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</si>
  <si>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</si>
  <si>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</si>
  <si>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</si>
  <si>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</si>
  <si>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</si>
  <si>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</si>
  <si>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</si>
  <si>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</si>
  <si>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</si>
  <si>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</si>
  <si>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</si>
  <si>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</si>
  <si>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</si>
  <si>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</si>
  <si>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</si>
  <si>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</si>
  <si>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</si>
  <si>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</si>
  <si>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</si>
  <si>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</si>
  <si>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</si>
  <si>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</si>
  <si>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</si>
  <si>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</si>
  <si>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</si>
  <si>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</si>
  <si>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</si>
  <si>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</si>
  <si>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</si>
  <si>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</si>
  <si>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</si>
  <si>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</si>
  <si>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</si>
  <si>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</si>
  <si>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</si>
  <si>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</si>
  <si>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</si>
  <si>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</si>
  <si>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</si>
  <si>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</si>
  <si>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</si>
  <si>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</si>
  <si>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</si>
  <si>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</si>
  <si>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</si>
  <si>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</si>
  <si>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</si>
  <si>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</si>
  <si>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</si>
  <si>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</si>
  <si>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</si>
  <si>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</si>
  <si>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</si>
  <si>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</si>
  <si>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</si>
  <si>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</si>
  <si>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</si>
  <si>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</si>
  <si>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</si>
  <si>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</si>
  <si>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</si>
  <si>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</si>
  <si>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</si>
  <si>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</si>
  <si>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</si>
  <si>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</si>
  <si>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</si>
  <si>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</si>
  <si>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</si>
  <si>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</si>
  <si>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</si>
  <si>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</si>
  <si>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</si>
  <si>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</si>
  <si>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</si>
  <si>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</si>
  <si>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</si>
  <si>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</si>
  <si>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</si>
  <si>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</si>
  <si>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</si>
  <si>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</si>
  <si>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</si>
  <si>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</si>
  <si>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</si>
  <si>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</si>
  <si>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</si>
  <si>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</si>
  <si>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</si>
  <si>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</si>
  <si>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</si>
  <si>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</si>
  <si>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</si>
  <si>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</si>
  <si>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</si>
  <si>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</si>
  <si>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</si>
  <si>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</si>
  <si>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</si>
  <si>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</si>
  <si>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</si>
  <si>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</si>
  <si>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</si>
  <si>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</si>
  <si>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</si>
  <si>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</si>
  <si>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</si>
  <si>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</si>
  <si>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</si>
  <si>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</si>
  <si>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</si>
  <si>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</si>
  <si>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</si>
  <si>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</si>
  <si>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</si>
  <si>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</si>
  <si>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</si>
  <si>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</si>
  <si>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</si>
  <si>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</si>
  <si>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</si>
  <si>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</si>
  <si>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</si>
  <si>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</si>
  <si>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</si>
  <si>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</si>
  <si>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</si>
  <si>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</si>
  <si>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</si>
  <si>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</si>
  <si>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</si>
  <si>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</si>
  <si>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</si>
  <si>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</si>
  <si>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</si>
  <si>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</si>
  <si>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</si>
  <si>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</si>
  <si>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</si>
  <si>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</si>
  <si>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</si>
  <si>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</si>
  <si>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</si>
  <si>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</si>
  <si>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</si>
  <si>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</si>
  <si>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</si>
  <si>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</si>
  <si>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</si>
  <si>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</si>
  <si>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</si>
  <si>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</si>
  <si>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</si>
  <si>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</si>
  <si>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</si>
  <si>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</si>
  <si>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</si>
  <si>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</si>
  <si>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</si>
  <si>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</si>
  <si>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</si>
  <si>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</si>
  <si>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</si>
  <si>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</si>
  <si>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</si>
  <si>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</si>
  <si>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</si>
  <si>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</si>
  <si>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</si>
  <si>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</si>
  <si>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</si>
  <si>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</si>
  <si>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</si>
  <si>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</si>
  <si>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</si>
  <si>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</si>
  <si>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</si>
  <si>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</si>
  <si>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</si>
  <si>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</si>
  <si>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</si>
  <si>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</si>
  <si>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</si>
  <si>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</si>
  <si>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</si>
  <si>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</si>
  <si>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</si>
  <si>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</si>
  <si>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</si>
  <si>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</si>
  <si>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</si>
  <si>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</si>
  <si>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</si>
  <si>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</si>
  <si>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</si>
  <si>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</si>
  <si>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</si>
  <si>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</si>
  <si>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</si>
  <si>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</si>
  <si>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</si>
  <si>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</si>
  <si>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</si>
  <si>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</si>
  <si>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</si>
  <si>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</si>
  <si>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</si>
  <si>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</si>
  <si>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</si>
  <si>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</si>
  <si>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</si>
  <si>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</si>
  <si>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</si>
  <si>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</si>
  <si>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</si>
  <si>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</si>
  <si>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</si>
  <si>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</si>
  <si>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</si>
  <si>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</si>
  <si>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</si>
  <si>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</si>
  <si>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</si>
  <si>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</si>
  <si>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</si>
  <si>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</si>
  <si>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</si>
  <si>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</si>
  <si>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</si>
  <si>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</si>
  <si>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</si>
  <si>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</si>
  <si>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</si>
  <si>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</si>
  <si>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</si>
  <si>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</si>
  <si>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</si>
  <si>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</si>
  <si>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</si>
  <si>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</si>
  <si>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</si>
  <si>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</si>
  <si>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</si>
  <si>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</si>
  <si>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</si>
  <si>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</si>
  <si>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</si>
  <si>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</si>
  <si>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</si>
  <si>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</si>
  <si>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</si>
  <si>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</si>
  <si>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</si>
  <si>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</si>
  <si>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</si>
  <si>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</si>
  <si>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</si>
  <si>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</si>
  <si>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</si>
  <si>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</si>
  <si>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</si>
  <si>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</si>
  <si>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</si>
  <si>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</si>
  <si>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</si>
  <si>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</si>
  <si>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</si>
  <si>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</si>
  <si>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</si>
  <si>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</si>
  <si>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</si>
  <si>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</si>
  <si>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</si>
  <si>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</si>
  <si>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</si>
  <si>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</si>
  <si>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</si>
  <si>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</si>
  <si>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</si>
  <si>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</si>
  <si>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</si>
  <si>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</si>
  <si>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</si>
  <si>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</si>
  <si>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</si>
  <si>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</si>
  <si>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</si>
  <si>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</si>
  <si>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</si>
  <si>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</si>
  <si>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</si>
  <si>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</si>
  <si>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</si>
  <si>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</si>
  <si>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</si>
  <si>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</si>
  <si>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</si>
  <si>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</si>
  <si>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</si>
  <si>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</si>
  <si>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</si>
  <si>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</si>
  <si>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</si>
  <si>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</si>
  <si>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</si>
  <si>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</si>
  <si>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</si>
  <si>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</si>
  <si>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</si>
  <si>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</si>
  <si>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</si>
  <si>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</si>
  <si>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</si>
  <si>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</si>
  <si>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</si>
  <si>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</si>
  <si>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</si>
  <si>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</si>
  <si>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</si>
  <si>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</si>
  <si>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</si>
  <si>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</si>
  <si>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</si>
  <si>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</si>
  <si>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</si>
  <si>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</si>
  <si>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</si>
  <si>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</si>
  <si>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</si>
  <si>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</si>
  <si>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</si>
  <si>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</si>
  <si>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</si>
  <si>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</si>
  <si>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</si>
  <si>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</si>
  <si>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</si>
  <si>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</si>
  <si>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</si>
  <si>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</si>
  <si>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</si>
  <si>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</si>
  <si>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</si>
  <si>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</si>
  <si>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</si>
  <si>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</si>
  <si>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</si>
  <si>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</si>
  <si>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</si>
  <si>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</si>
  <si>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</si>
  <si>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</si>
  <si>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</si>
  <si>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</si>
  <si>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</si>
  <si>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</si>
  <si>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</si>
  <si>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</si>
  <si>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</si>
  <si>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</si>
  <si>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</si>
  <si>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</si>
  <si>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</si>
  <si>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</si>
  <si>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</si>
  <si>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</si>
  <si>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</si>
  <si>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</si>
  <si>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</si>
  <si>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</si>
  <si>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</si>
  <si>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</si>
  <si>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</si>
  <si>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</si>
  <si>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</si>
  <si>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</si>
  <si>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</si>
  <si>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</si>
  <si>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</si>
  <si>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</si>
  <si>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</si>
  <si>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</si>
  <si>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</si>
  <si>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</si>
  <si>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</si>
  <si>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</si>
  <si>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</si>
  <si>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</si>
  <si>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</si>
  <si>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</si>
  <si>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</si>
  <si>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</si>
  <si>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</si>
  <si>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</si>
  <si>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</si>
  <si>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</si>
  <si>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</si>
  <si>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</si>
  <si>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</si>
  <si>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</si>
  <si>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</si>
  <si>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</si>
  <si>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</si>
  <si>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</si>
  <si>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</si>
  <si>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</si>
  <si>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</si>
  <si>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</si>
  <si>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</si>
  <si>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</si>
  <si>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</si>
  <si>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</si>
  <si>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</si>
  <si>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</si>
  <si>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</si>
  <si>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</si>
  <si>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</si>
  <si>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</si>
  <si>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</si>
  <si>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</si>
  <si>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</si>
  <si>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</si>
  <si>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</si>
  <si>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</si>
  <si>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</si>
  <si>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</si>
  <si>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</si>
  <si>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</si>
  <si>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</si>
  <si>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</si>
  <si>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</si>
  <si>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</si>
  <si>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</si>
  <si>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</si>
  <si>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</si>
  <si>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</si>
  <si>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</si>
  <si>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</si>
  <si>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</si>
  <si>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</si>
  <si>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</si>
  <si>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</si>
  <si>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</si>
  <si>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</si>
  <si>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</si>
  <si>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</si>
  <si>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</si>
  <si>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</si>
  <si>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</si>
  <si>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</si>
  <si>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</si>
  <si>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</si>
  <si>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</si>
  <si>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</si>
  <si>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</si>
  <si>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</si>
  <si>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</si>
  <si>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</si>
  <si>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</si>
  <si>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</si>
  <si>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</si>
  <si>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</si>
  <si>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</si>
  <si>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</si>
  <si>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</si>
  <si>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</si>
  <si>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</si>
  <si>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</si>
  <si>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</si>
  <si>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</si>
  <si>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</si>
  <si>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</si>
  <si>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</si>
  <si>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</si>
  <si>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</si>
  <si>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</si>
  <si>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</si>
  <si>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</si>
  <si>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</si>
  <si>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</si>
  <si>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</si>
  <si>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</si>
  <si>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</si>
  <si>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</si>
  <si>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</si>
  <si>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</si>
  <si>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</si>
  <si>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</si>
  <si>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</si>
  <si>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</si>
  <si>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</si>
  <si>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</si>
  <si>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</si>
  <si>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</si>
  <si>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</si>
  <si>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</si>
  <si>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</si>
  <si>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</si>
  <si>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</si>
  <si>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</si>
  <si>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</si>
  <si>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</si>
  <si>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</si>
  <si>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</si>
  <si>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</si>
  <si>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</si>
  <si>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</si>
  <si>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</si>
  <si>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</si>
  <si>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</si>
  <si>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</si>
  <si>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</si>
  <si>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</si>
  <si>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</si>
  <si>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</si>
  <si>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</si>
  <si>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</si>
  <si>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</si>
  <si>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</si>
  <si>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</si>
  <si>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</si>
  <si>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</si>
  <si>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</si>
  <si>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</si>
  <si>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</si>
  <si>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</si>
  <si>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</si>
  <si>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</si>
  <si>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</si>
  <si>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</si>
  <si>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</si>
  <si>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</si>
  <si>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</si>
  <si>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</si>
  <si>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</si>
  <si>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</si>
  <si>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</si>
  <si>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</si>
  <si>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</si>
  <si>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</si>
  <si>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</si>
  <si>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</si>
  <si>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</si>
  <si>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</si>
  <si>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</si>
  <si>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</si>
  <si>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</si>
  <si>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</si>
  <si>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</si>
  <si>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</si>
  <si>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</si>
  <si>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</si>
  <si>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</si>
  <si>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</si>
  <si>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</si>
  <si>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</si>
  <si>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</si>
  <si>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</si>
  <si>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</si>
  <si>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</si>
  <si>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</si>
  <si>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</si>
  <si>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</si>
  <si>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</si>
  <si>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</si>
  <si>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</si>
  <si>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</si>
  <si>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</si>
  <si>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</si>
  <si>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</si>
  <si>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</si>
  <si>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</si>
  <si>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</si>
  <si>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</si>
  <si>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</si>
  <si>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</si>
  <si>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</si>
  <si>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</si>
  <si>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</si>
  <si>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</si>
  <si>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</si>
  <si>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</si>
  <si>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</si>
  <si>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</si>
  <si>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</si>
  <si>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</si>
  <si>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</si>
  <si>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</si>
  <si>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</si>
  <si>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</si>
  <si>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</si>
  <si>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</si>
  <si>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</si>
  <si>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</si>
  <si>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</si>
  <si>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</si>
  <si>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</si>
  <si>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</si>
  <si>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</si>
  <si>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</si>
  <si>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</si>
  <si>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</si>
  <si>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</si>
  <si>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</si>
  <si>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</si>
  <si>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</si>
  <si>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</si>
  <si>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</si>
  <si>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</si>
  <si>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</si>
  <si>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</si>
  <si>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</si>
  <si>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</si>
  <si>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</si>
  <si>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</si>
  <si>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</si>
  <si>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</si>
  <si>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</si>
  <si>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</si>
  <si>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</si>
  <si>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</si>
  <si>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</si>
  <si>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</si>
  <si>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</si>
  <si>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</si>
  <si>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</si>
  <si>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</si>
  <si>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</si>
  <si>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</si>
  <si>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</si>
  <si>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</si>
  <si>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</si>
  <si>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</si>
  <si>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</si>
  <si>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</si>
  <si>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</si>
  <si>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</si>
  <si>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</si>
  <si>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</si>
  <si>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</si>
  <si>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</si>
  <si>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</si>
  <si>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</si>
  <si>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</si>
  <si>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</si>
  <si>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</si>
  <si>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</si>
  <si>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</si>
  <si>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</si>
  <si>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</si>
  <si>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</si>
  <si>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</si>
  <si>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</si>
  <si>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</si>
  <si>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</si>
  <si>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</si>
  <si>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</si>
  <si>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</si>
  <si>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</si>
  <si>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</si>
  <si>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</si>
  <si>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</si>
  <si>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</si>
  <si>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</si>
  <si>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</si>
  <si>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</si>
  <si>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</si>
  <si>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</si>
  <si>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</si>
  <si>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</si>
  <si>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</si>
  <si>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</si>
  <si>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</si>
  <si>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</si>
  <si>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</si>
  <si>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</si>
  <si>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</si>
  <si>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</si>
  <si>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</si>
  <si>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</si>
  <si>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</si>
  <si>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</si>
  <si>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</si>
  <si>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</si>
  <si>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</si>
  <si>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</si>
  <si>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</si>
  <si>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</si>
  <si>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</si>
  <si>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</si>
  <si>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</si>
  <si>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</si>
  <si>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</si>
  <si>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</si>
  <si>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</si>
  <si>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</si>
  <si>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</si>
  <si>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</si>
  <si>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</si>
  <si>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</si>
  <si>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</si>
  <si>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</si>
  <si>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</si>
  <si>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</si>
  <si>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</si>
  <si>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</si>
  <si>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</si>
  <si>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</si>
  <si>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</si>
  <si>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</si>
  <si>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</si>
  <si>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</si>
  <si>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</si>
  <si>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</si>
  <si>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</si>
  <si>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</si>
  <si>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</si>
  <si>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</si>
  <si>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</si>
  <si>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</si>
  <si>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</si>
  <si>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</si>
  <si>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</si>
  <si>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</si>
  <si>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</si>
  <si>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</si>
  <si>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</si>
  <si>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</si>
  <si>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</si>
  <si>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</si>
  <si>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</si>
  <si>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</si>
  <si>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</si>
  <si>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</si>
  <si>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</si>
  <si>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</si>
  <si>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</si>
  <si>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</si>
  <si>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</si>
  <si>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</si>
  <si>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</si>
  <si>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</si>
  <si>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</si>
  <si>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</si>
  <si>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</si>
  <si>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</si>
  <si>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</si>
  <si>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</si>
  <si>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</si>
  <si>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</si>
  <si>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</si>
  <si>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</si>
  <si>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</si>
  <si>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</si>
  <si>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</si>
  <si>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</si>
  <si>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</si>
  <si>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</si>
  <si>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</si>
  <si>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</si>
  <si>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</si>
  <si>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</si>
  <si>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</si>
  <si>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</si>
  <si>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</si>
  <si>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</si>
  <si>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</si>
  <si>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</si>
  <si>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</si>
  <si>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</si>
  <si>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</si>
  <si>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</si>
  <si>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</si>
  <si>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</si>
  <si>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</si>
  <si>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</si>
  <si>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</si>
  <si>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</si>
  <si>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</si>
  <si>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</si>
  <si>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</si>
  <si>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</si>
  <si>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</si>
  <si>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</si>
  <si>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</si>
  <si>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</si>
  <si>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</si>
  <si>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</si>
  <si>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</si>
  <si>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</si>
  <si>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</si>
  <si>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</si>
  <si>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</si>
  <si>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</si>
  <si>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</si>
  <si>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</si>
  <si>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</si>
  <si>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</si>
  <si>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</si>
  <si>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</si>
  <si>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</si>
  <si>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</si>
  <si>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</si>
  <si>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</si>
  <si>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</si>
  <si>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</si>
  <si>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</si>
  <si>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</si>
  <si>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</si>
  <si>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</si>
  <si>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</si>
  <si>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</si>
  <si>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</si>
  <si>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</si>
  <si>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</si>
  <si>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</si>
  <si>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</si>
  <si>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</si>
  <si>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</si>
  <si>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</si>
  <si>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</si>
  <si>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</si>
  <si>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</si>
  <si>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</si>
  <si>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</si>
  <si>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</si>
  <si>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</si>
  <si>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</si>
  <si>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</si>
  <si>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</si>
  <si>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</si>
  <si>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</si>
  <si>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</si>
  <si>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</si>
  <si>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</si>
  <si>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</si>
  <si>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</si>
  <si>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</si>
  <si>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</si>
  <si>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</si>
  <si>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</si>
  <si>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</si>
  <si>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</si>
  <si>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</si>
  <si>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</si>
  <si>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</si>
  <si>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</si>
  <si>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</si>
  <si>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</si>
  <si>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</si>
  <si>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</si>
  <si>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</si>
  <si>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</si>
  <si>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</si>
  <si>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</si>
  <si>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</si>
  <si>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</si>
  <si>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</si>
  <si>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</si>
  <si>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</si>
  <si>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</si>
  <si>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</si>
  <si>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</si>
  <si>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</si>
  <si>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</si>
  <si>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</si>
  <si>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</si>
  <si>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</si>
  <si>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</si>
  <si>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</si>
  <si>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</si>
  <si>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</si>
  <si>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</si>
  <si>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</si>
  <si>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</si>
  <si>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</si>
  <si>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</si>
  <si>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</si>
  <si>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</si>
  <si>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</si>
  <si>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</si>
  <si>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</si>
  <si>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</si>
  <si>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</si>
  <si>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</si>
  <si>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</si>
  <si>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</si>
  <si>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</si>
  <si>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</si>
  <si>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</si>
  <si>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</si>
  <si>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</si>
  <si>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</si>
  <si>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</si>
  <si>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</si>
  <si>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</si>
  <si>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</si>
  <si>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</si>
  <si>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</si>
  <si>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</si>
  <si>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</si>
  <si>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</si>
  <si>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</si>
  <si>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</si>
  <si>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</si>
  <si>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</si>
  <si>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</si>
  <si>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</si>
  <si>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</si>
  <si>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</si>
  <si>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</si>
  <si>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</si>
  <si>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</si>
  <si>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</si>
  <si>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</si>
  <si>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</si>
  <si>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</si>
  <si>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</si>
  <si>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</si>
  <si>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</si>
  <si>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</si>
  <si>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</si>
  <si>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</si>
  <si>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</si>
  <si>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</si>
  <si>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</si>
  <si>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</si>
  <si>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</si>
  <si>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</si>
  <si>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</si>
  <si>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</si>
  <si>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</si>
  <si>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</si>
  <si>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</si>
  <si>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</si>
  <si>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</si>
  <si>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</si>
  <si>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</si>
  <si>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</si>
  <si>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</si>
  <si>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</si>
  <si>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</si>
  <si>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</si>
  <si>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</si>
  <si>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</si>
  <si>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</si>
  <si>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</si>
  <si>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</si>
  <si>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</si>
  <si>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</si>
  <si>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</si>
  <si>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</si>
  <si>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</si>
  <si>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</si>
  <si>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</si>
  <si>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</si>
  <si>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</si>
  <si>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</si>
  <si>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</si>
  <si>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</si>
  <si>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</si>
  <si>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</si>
  <si>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</si>
  <si>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</si>
  <si>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</si>
  <si>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</si>
  <si>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</si>
  <si>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</si>
  <si>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</si>
  <si>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</si>
  <si>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</si>
  <si>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</si>
  <si>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</si>
  <si>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</si>
  <si>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</si>
  <si>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</si>
  <si>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</si>
  <si>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</si>
  <si>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</si>
  <si>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</si>
  <si>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</si>
  <si>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</si>
  <si>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</si>
  <si>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</si>
  <si>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</si>
  <si>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</si>
  <si>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</si>
  <si>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</si>
  <si>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</si>
  <si>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</si>
  <si>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</si>
  <si>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</si>
  <si>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</si>
  <si>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</si>
  <si>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</si>
  <si>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</si>
  <si>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</si>
  <si>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</si>
  <si>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</si>
  <si>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</si>
  <si>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</si>
  <si>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</si>
  <si>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</si>
  <si>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</si>
  <si>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</si>
  <si>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</si>
  <si>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</si>
  <si>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</si>
  <si>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</si>
  <si>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</si>
  <si>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</si>
  <si>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</si>
  <si>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</si>
  <si>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</si>
  <si>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</si>
  <si>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</si>
  <si>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</si>
  <si>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</si>
  <si>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</si>
  <si>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</si>
  <si>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</si>
  <si>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</si>
  <si>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</si>
  <si>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</si>
  <si>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</si>
  <si>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</si>
  <si>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</si>
  <si>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</si>
  <si>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</si>
  <si>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</si>
  <si>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</si>
  <si>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</si>
  <si>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</si>
  <si>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</si>
  <si>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</si>
  <si>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</si>
  <si>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</si>
  <si>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</si>
  <si>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</si>
  <si>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</si>
  <si>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</si>
  <si>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</si>
  <si>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</si>
  <si>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</si>
  <si>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</si>
  <si>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</si>
  <si>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</si>
  <si>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</si>
  <si>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</si>
  <si>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</si>
  <si>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</si>
  <si>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</si>
  <si>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</si>
  <si>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</si>
  <si>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</si>
  <si>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</si>
  <si>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</si>
  <si>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</si>
  <si>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</si>
  <si>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</si>
  <si>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</si>
  <si>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</si>
  <si>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</si>
  <si>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</si>
  <si>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</si>
  <si>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</si>
  <si>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</si>
  <si>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</si>
  <si>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</si>
  <si>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</si>
  <si>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</si>
  <si>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</si>
  <si>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</si>
  <si>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</si>
  <si>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</si>
  <si>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</si>
  <si>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</si>
  <si>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</si>
  <si>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</si>
  <si>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</si>
  <si>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</si>
  <si>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</si>
  <si>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</si>
  <si>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</si>
  <si>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</si>
  <si>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</si>
  <si>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</si>
  <si>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</si>
  <si>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</si>
  <si>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</si>
  <si>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</si>
  <si>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</si>
  <si>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</si>
  <si>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</si>
  <si>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</si>
  <si>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</si>
  <si>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</si>
  <si>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</si>
  <si>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</si>
  <si>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</si>
  <si>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</si>
  <si>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</si>
  <si>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</si>
  <si>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</si>
  <si>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</si>
  <si>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</si>
  <si>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</si>
  <si>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</si>
  <si>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</si>
  <si>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</si>
  <si>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</si>
  <si>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</si>
  <si>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</si>
  <si>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</si>
  <si>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</si>
  <si>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</si>
  <si>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</si>
  <si>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</si>
  <si>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</si>
  <si>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</si>
  <si>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</si>
  <si>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</si>
  <si>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</si>
  <si>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</si>
  <si>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</si>
  <si>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</si>
  <si>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</si>
  <si>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</si>
  <si>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</si>
  <si>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</si>
  <si>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</si>
  <si>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</si>
  <si>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</si>
  <si>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</si>
  <si>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</si>
  <si>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</si>
  <si>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</si>
  <si>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</si>
  <si>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</si>
  <si>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</si>
  <si>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</si>
  <si>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</si>
  <si>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</si>
  <si>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</si>
  <si>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</si>
  <si>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</si>
  <si>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</si>
  <si>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</si>
  <si>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</si>
  <si>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</si>
  <si>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</si>
  <si>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</si>
  <si>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</si>
  <si>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</si>
  <si>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</si>
  <si>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</si>
  <si>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</si>
  <si>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</si>
  <si>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</si>
  <si>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</si>
  <si>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</si>
  <si>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</si>
  <si>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</si>
  <si>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</si>
  <si>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</si>
  <si>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</si>
  <si>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</si>
  <si>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</si>
  <si>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</si>
  <si>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</si>
  <si>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</si>
  <si>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</si>
  <si>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</si>
  <si>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</si>
  <si>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</si>
  <si>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</si>
  <si>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</si>
  <si>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</si>
  <si>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</si>
  <si>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</si>
  <si>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</si>
  <si>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</si>
  <si>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</si>
  <si>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</si>
  <si>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</si>
  <si>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</si>
  <si>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</si>
  <si>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</si>
  <si>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</si>
  <si>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</si>
  <si>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</si>
  <si>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</si>
  <si>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</si>
  <si>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</si>
  <si>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</si>
  <si>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</si>
  <si>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</si>
  <si>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</si>
  <si>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</si>
  <si>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</si>
  <si>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</si>
  <si>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</si>
  <si>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</si>
  <si>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</si>
  <si>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</si>
  <si>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</si>
  <si>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</si>
  <si>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</si>
  <si>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</si>
  <si>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</si>
  <si>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</si>
  <si>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</si>
  <si>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</si>
  <si>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</si>
  <si>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</si>
  <si>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</si>
  <si>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</si>
  <si>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</si>
  <si>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</si>
  <si>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</si>
  <si>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</si>
  <si>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</si>
  <si>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</si>
  <si>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</si>
  <si>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</si>
  <si>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</si>
  <si>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</si>
  <si>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</si>
  <si>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</si>
  <si>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</si>
  <si>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</si>
  <si>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</si>
  <si>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</si>
  <si>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</si>
  <si>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</si>
  <si>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</si>
  <si>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</si>
  <si>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</si>
  <si>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</si>
  <si>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</si>
  <si>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</si>
  <si>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</si>
  <si>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</si>
  <si>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</si>
  <si>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</si>
  <si>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</si>
  <si>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</si>
  <si>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</si>
  <si>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</si>
  <si>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</si>
  <si>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</si>
  <si>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</si>
  <si>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</si>
  <si>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</si>
  <si>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</si>
  <si>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</si>
  <si>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</si>
  <si>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</si>
  <si>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</si>
  <si>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</si>
  <si>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</si>
  <si>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</si>
  <si>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</si>
  <si>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</si>
  <si>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</si>
  <si>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</si>
  <si>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</si>
  <si>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</si>
  <si>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</si>
  <si>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</si>
  <si>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</si>
  <si>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</si>
  <si>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</si>
  <si>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</si>
  <si>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</si>
  <si>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</si>
  <si>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</si>
  <si>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</si>
  <si>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</si>
  <si>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</si>
  <si>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</si>
  <si>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</si>
  <si>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</si>
  <si>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</si>
  <si>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</si>
  <si>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</si>
  <si>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</si>
  <si>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</si>
  <si>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</si>
  <si>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</si>
  <si>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</si>
  <si>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</si>
  <si>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</si>
  <si>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</si>
  <si>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</si>
  <si>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</si>
  <si>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</si>
  <si>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</si>
  <si>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</si>
  <si>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</si>
  <si>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</si>
  <si>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</si>
  <si>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</si>
  <si>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</si>
  <si>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</si>
  <si>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</si>
  <si>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</si>
  <si>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</si>
  <si>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</si>
  <si>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</si>
  <si>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</si>
  <si>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</si>
  <si>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</si>
  <si>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</si>
  <si>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</si>
  <si>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</si>
  <si>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</si>
  <si>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</si>
  <si>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</si>
  <si>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</si>
  <si>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</si>
  <si>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</si>
  <si>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</si>
  <si>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</si>
  <si>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</si>
  <si>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</si>
  <si>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</si>
  <si>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</si>
  <si>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</si>
  <si>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</si>
  <si>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</si>
  <si>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</si>
  <si>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</si>
  <si>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</si>
  <si>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</si>
  <si>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</si>
  <si>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</si>
  <si>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</si>
  <si>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</si>
  <si>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</si>
  <si>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</si>
  <si>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</si>
  <si>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</si>
  <si>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</si>
  <si>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</si>
  <si>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</si>
  <si>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</si>
  <si>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</si>
  <si>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</si>
  <si>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</si>
  <si>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</si>
  <si>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</si>
  <si>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</si>
  <si>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</si>
  <si>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</si>
  <si>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</si>
  <si>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</si>
  <si>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</si>
  <si>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</si>
  <si>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</si>
  <si>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</si>
  <si>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</si>
  <si>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</si>
  <si>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</si>
  <si>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</si>
  <si>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</si>
  <si>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</si>
  <si>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</si>
  <si>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</si>
  <si>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</si>
  <si>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</si>
  <si>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</si>
  <si>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</si>
  <si>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</si>
  <si>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</si>
  <si>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</si>
  <si>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</si>
  <si>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</si>
  <si>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</si>
  <si>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</si>
  <si>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</si>
  <si>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</si>
  <si>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</si>
  <si>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</si>
  <si>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</si>
  <si>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</si>
  <si>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</si>
  <si>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</si>
  <si>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</si>
  <si>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</si>
  <si>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</si>
  <si>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</si>
  <si>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</si>
  <si>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</si>
  <si>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</si>
  <si>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</si>
  <si>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</si>
  <si>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</si>
  <si>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</si>
  <si>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</si>
  <si>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</si>
  <si>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</si>
  <si>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</si>
  <si>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</si>
  <si>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</si>
  <si>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</si>
  <si>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</si>
  <si>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</si>
  <si>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</si>
  <si>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</si>
  <si>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</si>
  <si>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</si>
  <si>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</si>
  <si>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</si>
  <si>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</si>
  <si>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</si>
  <si>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</si>
  <si>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</si>
  <si>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</si>
  <si>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</si>
  <si>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</si>
  <si>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</si>
  <si>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</si>
  <si>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</si>
  <si>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</si>
  <si>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</si>
  <si>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</si>
  <si>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</si>
  <si>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</si>
  <si>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</si>
  <si>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</si>
  <si>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</si>
  <si>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</si>
  <si>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</si>
  <si>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</si>
  <si>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</si>
  <si>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</si>
  <si>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</si>
  <si>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</si>
  <si>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</si>
  <si>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</si>
  <si>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</si>
  <si>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</si>
  <si>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</si>
  <si>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</si>
  <si>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</si>
  <si>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</si>
  <si>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</si>
  <si>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</si>
  <si>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</si>
  <si>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</si>
  <si>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</si>
  <si>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</si>
  <si>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</si>
  <si>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</si>
  <si>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</si>
  <si>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</si>
  <si>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</si>
  <si>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</si>
  <si>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</si>
  <si>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</si>
  <si>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</si>
  <si>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</si>
  <si>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</si>
  <si>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</si>
  <si>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</si>
  <si>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</si>
  <si>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</si>
  <si>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</si>
  <si>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</si>
  <si>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</si>
  <si>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</si>
  <si>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</si>
  <si>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</si>
  <si>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</si>
  <si>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</si>
  <si>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</si>
  <si>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</si>
  <si>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</si>
  <si>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</si>
  <si>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</si>
  <si>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</si>
  <si>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</si>
  <si>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</si>
  <si>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</si>
  <si>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</si>
  <si>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</si>
  <si>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</si>
  <si>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</si>
  <si>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</si>
  <si>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</si>
  <si>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</si>
  <si>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</si>
  <si>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</si>
  <si>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</si>
  <si>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</si>
  <si>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</si>
  <si>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</si>
  <si>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</si>
  <si>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</si>
  <si>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</si>
  <si>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</si>
  <si>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</si>
  <si>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</si>
  <si>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</si>
  <si>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</si>
  <si>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</si>
  <si>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</si>
  <si>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</si>
  <si>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</si>
  <si>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</si>
  <si>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</si>
  <si>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</si>
  <si>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</si>
  <si>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</si>
  <si>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</si>
  <si>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</si>
  <si>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</si>
  <si>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</si>
  <si>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</si>
  <si>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</si>
  <si>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</si>
  <si>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</si>
  <si>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</si>
  <si>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</si>
  <si>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</si>
  <si>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</si>
  <si>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</si>
  <si>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</si>
  <si>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</si>
  <si>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</si>
  <si>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</si>
  <si>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</si>
  <si>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</si>
  <si>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</si>
  <si>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</si>
  <si>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</si>
  <si>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</si>
  <si>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</si>
  <si>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</si>
  <si>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</si>
  <si>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</si>
  <si>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</si>
  <si>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</si>
  <si>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</si>
  <si>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</si>
  <si>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</si>
  <si>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</si>
  <si>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</si>
  <si>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</si>
  <si>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</si>
  <si>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</si>
  <si>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</si>
  <si>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</si>
  <si>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</si>
  <si>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</si>
  <si>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</si>
  <si>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</si>
  <si>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</si>
  <si>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</si>
  <si>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</si>
  <si>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</si>
  <si>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</si>
  <si>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</si>
  <si>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</si>
  <si>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</si>
  <si>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</si>
  <si>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</si>
  <si>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</si>
  <si>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</si>
  <si>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</si>
  <si>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</si>
  <si>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</si>
  <si>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</si>
  <si>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</si>
  <si>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</si>
  <si>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</si>
  <si>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</si>
  <si>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</si>
  <si>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</si>
  <si>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</si>
  <si>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</si>
  <si>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</si>
  <si>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</si>
  <si>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</si>
  <si>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</si>
  <si>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</si>
  <si>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</si>
  <si>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</si>
  <si>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</si>
  <si>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</si>
  <si>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</si>
  <si>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</si>
  <si>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</si>
  <si>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</si>
  <si>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</si>
  <si>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</si>
  <si>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</si>
  <si>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</si>
  <si>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</si>
  <si>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</si>
  <si>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</si>
  <si>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</si>
  <si>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</si>
  <si>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</si>
  <si>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</si>
  <si>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</si>
  <si>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</si>
  <si>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</si>
  <si>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</si>
  <si>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</si>
  <si>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</si>
  <si>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</si>
  <si>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</si>
  <si>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</si>
  <si>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</si>
  <si>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</si>
  <si>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</si>
  <si>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</si>
  <si>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</si>
  <si>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</si>
  <si>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</si>
  <si>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</si>
  <si>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</si>
  <si>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</si>
  <si>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</si>
  <si>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</si>
  <si>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</si>
  <si>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</si>
  <si>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</si>
  <si>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</si>
  <si>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</si>
  <si>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</si>
  <si>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</si>
  <si>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</si>
  <si>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</si>
  <si>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</si>
  <si>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</si>
  <si>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</si>
  <si>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</si>
  <si>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</si>
  <si>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</si>
  <si>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</si>
  <si>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</si>
  <si>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</si>
  <si>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</si>
  <si>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</si>
  <si>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</si>
  <si>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</si>
  <si>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</si>
  <si>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</si>
  <si>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</si>
  <si>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</si>
  <si>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</si>
  <si>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</si>
  <si>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</si>
  <si>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</si>
  <si>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</si>
  <si>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</si>
  <si>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</si>
  <si>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</si>
  <si>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</si>
  <si>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</si>
  <si>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</si>
  <si>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</si>
  <si>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</si>
  <si>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</si>
  <si>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</si>
  <si>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</si>
  <si>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</si>
  <si>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</si>
  <si>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</si>
  <si>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</si>
  <si>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</si>
  <si>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</si>
  <si>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</si>
  <si>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</si>
  <si>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</si>
  <si>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</si>
  <si>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</si>
  <si>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</si>
  <si>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</si>
  <si>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</si>
  <si>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</si>
  <si>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</si>
  <si>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</si>
  <si>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</si>
  <si>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</si>
  <si>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</si>
  <si>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</si>
  <si>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</si>
  <si>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</si>
  <si>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</si>
  <si>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</si>
  <si>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</si>
  <si>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</si>
  <si>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</si>
  <si>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</si>
  <si>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</si>
  <si>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</si>
  <si>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</si>
  <si>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</si>
  <si>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</si>
  <si>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</si>
  <si>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</si>
  <si>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</si>
  <si>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</si>
  <si>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</si>
  <si>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</si>
  <si>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</si>
  <si>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</si>
  <si>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</si>
  <si>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</si>
  <si>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</si>
  <si>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</si>
  <si>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</si>
  <si>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</si>
  <si>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</si>
  <si>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</si>
  <si>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</si>
  <si>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</si>
  <si>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</si>
  <si>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</si>
  <si>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</si>
  <si>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</si>
  <si>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</si>
  <si>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</si>
  <si>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</si>
  <si>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</si>
  <si>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</si>
  <si>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</si>
  <si>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</si>
  <si>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</si>
  <si>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</si>
  <si>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</si>
  <si>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</si>
  <si>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</si>
  <si>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</si>
  <si>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</si>
  <si>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</si>
  <si>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</si>
  <si>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</si>
  <si>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</si>
  <si>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</si>
  <si>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</si>
  <si>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</si>
  <si>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</si>
  <si>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</si>
  <si>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</si>
  <si>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</si>
  <si>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</si>
  <si>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</si>
  <si>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</si>
  <si>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</si>
  <si>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</si>
  <si>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</si>
  <si>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</si>
  <si>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</si>
  <si>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</si>
  <si>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</si>
  <si>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</si>
  <si>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</si>
  <si>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</si>
  <si>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</si>
  <si>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</si>
  <si>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</si>
  <si>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</si>
  <si>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</si>
  <si>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</si>
  <si>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</si>
  <si>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</si>
  <si>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</si>
  <si>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</si>
  <si>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</si>
  <si>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</si>
  <si>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</si>
  <si>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</si>
  <si>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</si>
  <si>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</si>
  <si>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</si>
  <si>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</si>
  <si>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</si>
  <si>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</si>
  <si>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</si>
  <si>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</si>
  <si>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</si>
  <si>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</si>
  <si>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</si>
  <si>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</si>
  <si>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</si>
  <si>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</si>
  <si>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</si>
  <si>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</si>
  <si>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</si>
  <si>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</si>
  <si>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</si>
  <si>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</si>
  <si>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</si>
  <si>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</si>
  <si>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</si>
  <si>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</si>
  <si>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</si>
  <si>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</si>
  <si>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</si>
  <si>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</si>
  <si>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</si>
  <si>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</si>
  <si>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</si>
  <si>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</si>
  <si>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</si>
  <si>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</si>
  <si>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</si>
  <si>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</si>
  <si>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</si>
  <si>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</si>
  <si>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</si>
  <si>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</si>
  <si>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</si>
  <si>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</si>
  <si>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</si>
  <si>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</si>
  <si>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</si>
  <si>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</si>
  <si>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</si>
  <si>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</si>
  <si>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</si>
  <si>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</si>
  <si>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</si>
  <si>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</si>
  <si>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</si>
  <si>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</si>
  <si>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</si>
  <si>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</si>
  <si>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</si>
  <si>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</si>
  <si>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</si>
  <si>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</si>
  <si>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</si>
  <si>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</si>
  <si>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</si>
  <si>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</si>
  <si>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</si>
  <si>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</si>
  <si>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</si>
  <si>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</si>
  <si>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</si>
  <si>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</si>
  <si>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</si>
  <si>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</si>
  <si>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</si>
  <si>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</si>
  <si>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</si>
  <si>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</si>
  <si>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</si>
  <si>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</si>
  <si>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</si>
  <si>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</si>
  <si>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</si>
  <si>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</si>
  <si>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</si>
  <si>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</si>
  <si>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</si>
  <si>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</si>
  <si>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</si>
  <si>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</si>
  <si>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</si>
  <si>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</si>
  <si>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</si>
  <si>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</si>
  <si>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</si>
  <si>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</si>
  <si>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</si>
  <si>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</si>
  <si>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</si>
  <si>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</si>
  <si>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</si>
  <si>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</si>
  <si>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</si>
  <si>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</si>
  <si>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</si>
  <si>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</si>
  <si>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</si>
  <si>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</si>
  <si>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</si>
  <si>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</si>
  <si>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</si>
  <si>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</si>
  <si>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</si>
  <si>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</si>
  <si>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</si>
  <si>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</si>
  <si>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</si>
  <si>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</si>
  <si>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</si>
  <si>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</si>
  <si>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</si>
  <si>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</si>
  <si>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</si>
  <si>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</si>
  <si>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</si>
  <si>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</si>
  <si>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</si>
  <si>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</si>
  <si>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</si>
  <si>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</si>
  <si>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</si>
  <si>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</si>
  <si>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</si>
  <si>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</si>
  <si>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</si>
  <si>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</si>
  <si>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</si>
  <si>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</si>
  <si>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</si>
  <si>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</si>
  <si>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</si>
  <si>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</si>
  <si>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</si>
  <si>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</si>
  <si>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</si>
  <si>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</si>
  <si>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</si>
  <si>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</si>
  <si>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</si>
  <si>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</si>
  <si>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</si>
  <si>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</si>
  <si>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</si>
  <si>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</si>
  <si>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</si>
  <si>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</si>
  <si>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</si>
  <si>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</si>
  <si>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</si>
  <si>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</si>
  <si>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</si>
  <si>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</si>
  <si>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</si>
  <si>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</si>
  <si>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</si>
  <si>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</si>
  <si>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</si>
  <si>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</si>
  <si>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</si>
  <si>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</si>
  <si>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</si>
  <si>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</si>
  <si>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</si>
  <si>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</si>
  <si>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</si>
  <si>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</si>
  <si>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</si>
  <si>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</si>
  <si>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</si>
  <si>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</si>
  <si>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</si>
  <si>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</si>
  <si>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</si>
  <si>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</si>
  <si>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</si>
  <si>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</si>
  <si>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</si>
  <si>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</si>
  <si>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</si>
  <si>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</si>
  <si>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</si>
  <si>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</si>
  <si>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</si>
  <si>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</si>
  <si>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</si>
  <si>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</si>
  <si>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</si>
  <si>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</si>
  <si>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</si>
  <si>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</si>
  <si>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</si>
  <si>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</si>
  <si>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</si>
  <si>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</si>
  <si>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</si>
  <si>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</si>
  <si>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</si>
  <si>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</si>
  <si>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</si>
  <si>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</si>
  <si>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</si>
  <si>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</si>
  <si>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</si>
  <si>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</si>
  <si>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</si>
  <si>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</si>
  <si>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</si>
  <si>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</si>
  <si>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</si>
  <si>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</si>
  <si>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</si>
  <si>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</si>
  <si>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</si>
  <si>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</si>
  <si>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</si>
  <si>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</si>
  <si>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</si>
  <si>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</si>
  <si>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</si>
  <si>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</si>
  <si>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</si>
  <si>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</si>
  <si>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</si>
  <si>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</si>
  <si>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</si>
  <si>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</si>
  <si>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</si>
  <si>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</si>
  <si>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</si>
  <si>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</si>
  <si>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</si>
  <si>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</si>
  <si>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</si>
  <si>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</si>
  <si>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</si>
  <si>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</si>
  <si>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</si>
  <si>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</si>
  <si>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</si>
  <si>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</si>
  <si>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</si>
  <si>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</si>
  <si>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</si>
  <si>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</si>
  <si>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</si>
  <si>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</si>
  <si>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</si>
  <si>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</si>
  <si>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</si>
  <si>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</si>
  <si>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</si>
  <si>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</si>
  <si>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</si>
  <si>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</si>
  <si>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</si>
  <si>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</si>
  <si>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</si>
  <si>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</si>
  <si>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</si>
  <si>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</si>
  <si>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</si>
  <si>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</si>
  <si>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</si>
  <si>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</si>
  <si>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</si>
  <si>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</si>
  <si>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</si>
  <si>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</si>
  <si>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</si>
  <si>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</si>
  <si>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</si>
  <si>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</si>
  <si>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</si>
  <si>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</si>
  <si>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</si>
  <si>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</si>
  <si>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</si>
  <si>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</si>
  <si>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</si>
  <si>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</si>
  <si>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</si>
  <si>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</si>
  <si>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</si>
  <si>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</si>
  <si>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</si>
  <si>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</si>
  <si>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</si>
  <si>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</si>
  <si>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</si>
  <si>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</si>
  <si>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</si>
  <si>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</si>
  <si>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</si>
  <si>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</si>
  <si>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</si>
  <si>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</si>
  <si>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</si>
  <si>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</si>
  <si>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</si>
  <si>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</si>
  <si>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</si>
  <si>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</si>
  <si>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</si>
  <si>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</si>
  <si>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</si>
  <si>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</si>
  <si>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</si>
  <si>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</si>
  <si>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</si>
  <si>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</si>
  <si>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</si>
  <si>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</si>
  <si>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</si>
  <si>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</si>
  <si>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</si>
  <si>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</si>
  <si>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</si>
  <si>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</si>
  <si>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</si>
  <si>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</si>
  <si>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</si>
  <si>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</si>
  <si>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</si>
  <si>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</si>
  <si>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</si>
  <si>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</si>
  <si>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</si>
  <si>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</si>
  <si>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</si>
  <si>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</si>
  <si>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</si>
  <si>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</si>
  <si>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</si>
  <si>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</si>
  <si>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</si>
  <si>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</si>
  <si>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</si>
  <si>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</si>
  <si>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</si>
  <si>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</si>
  <si>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</si>
  <si>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</si>
  <si>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</si>
  <si>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</si>
  <si>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</si>
  <si>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</si>
  <si>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</si>
  <si>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</si>
  <si>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</si>
  <si>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</si>
  <si>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</si>
  <si>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</si>
  <si>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</si>
  <si>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</si>
  <si>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</si>
  <si>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</si>
  <si>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</si>
  <si>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</si>
  <si>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</si>
  <si>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</si>
  <si>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</si>
  <si>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</si>
  <si>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</si>
  <si>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</si>
  <si>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</si>
  <si>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</si>
  <si>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</si>
  <si>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</si>
  <si>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</si>
  <si>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</si>
  <si>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</si>
  <si>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</si>
  <si>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</si>
  <si>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</si>
  <si>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</si>
  <si>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</si>
  <si>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</si>
  <si>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</si>
  <si>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</si>
  <si>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</si>
  <si>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</si>
  <si>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</si>
  <si>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</si>
  <si>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</si>
  <si>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</si>
  <si>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</si>
  <si>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</si>
  <si>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</si>
  <si>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</si>
  <si>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</si>
  <si>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</si>
  <si>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</si>
  <si>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</si>
  <si>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</si>
  <si>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</si>
  <si>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</si>
  <si>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</si>
  <si>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</si>
  <si>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</si>
  <si>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</si>
  <si>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</si>
  <si>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</si>
  <si>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</si>
  <si>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</si>
  <si>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</si>
  <si>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</si>
  <si>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</si>
  <si>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</si>
  <si>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</si>
  <si>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</si>
  <si>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</si>
  <si>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</si>
  <si>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</si>
  <si>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</si>
  <si>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</si>
  <si>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</si>
  <si>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</si>
  <si>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</si>
  <si>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</si>
  <si>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</si>
  <si>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</si>
  <si>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</si>
  <si>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</si>
  <si>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</si>
  <si>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</si>
  <si>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</si>
  <si>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</si>
  <si>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</si>
  <si>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</si>
  <si>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</si>
  <si>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</si>
  <si>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</si>
  <si>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</si>
  <si>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</si>
  <si>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</si>
  <si>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</si>
  <si>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</si>
  <si>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</si>
  <si>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</si>
  <si>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</si>
  <si>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</si>
  <si>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</si>
  <si>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</si>
  <si>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</si>
  <si>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</si>
  <si>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</si>
  <si>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</si>
  <si>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</si>
  <si>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</si>
  <si>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</si>
  <si>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</si>
  <si>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</si>
  <si>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</si>
  <si>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</si>
  <si>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</si>
  <si>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</si>
  <si>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</si>
  <si>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</si>
  <si>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</si>
  <si>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</si>
  <si>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</si>
  <si>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</si>
  <si>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</si>
  <si>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</si>
  <si>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</si>
  <si>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</si>
  <si>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</si>
  <si>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</si>
  <si>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</si>
  <si>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</si>
  <si>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</si>
  <si>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</si>
  <si>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</si>
  <si>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</si>
  <si>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</si>
  <si>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</si>
  <si>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</si>
  <si>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</si>
  <si>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</si>
  <si>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</si>
  <si>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</si>
  <si>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</si>
  <si>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</si>
  <si>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</si>
  <si>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</si>
  <si>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</si>
  <si>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</si>
  <si>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</si>
  <si>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</si>
  <si>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</si>
  <si>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</si>
  <si>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</si>
  <si>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</si>
  <si>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</si>
  <si>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</si>
  <si>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</si>
  <si>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</si>
  <si>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</si>
  <si>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</si>
  <si>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</si>
  <si>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</si>
  <si>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</si>
  <si>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</si>
  <si>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</si>
  <si>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</si>
  <si>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</si>
  <si>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</si>
  <si>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</si>
  <si>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</si>
  <si>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</si>
  <si>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</si>
  <si>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</si>
  <si>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</si>
  <si>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</si>
  <si>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</si>
  <si>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</si>
  <si>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</si>
  <si>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</si>
  <si>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</si>
  <si>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</si>
  <si>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</si>
  <si>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</si>
  <si>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</si>
  <si>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</si>
  <si>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</si>
  <si>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</si>
  <si>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</si>
  <si>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</si>
  <si>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</si>
  <si>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</si>
  <si>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</si>
  <si>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</si>
  <si>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</si>
  <si>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</si>
  <si>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</si>
  <si>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</si>
  <si>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</si>
  <si>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</si>
  <si>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</si>
  <si>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</si>
  <si>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</si>
  <si>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</si>
  <si>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</si>
  <si>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</si>
  <si>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</si>
  <si>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</si>
  <si>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</si>
  <si>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</si>
  <si>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</si>
  <si>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</si>
  <si>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</si>
  <si>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</si>
  <si>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</si>
  <si>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</si>
  <si>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</si>
  <si>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</si>
  <si>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</si>
  <si>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</si>
  <si>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</si>
  <si>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</si>
  <si>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</si>
  <si>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</si>
  <si>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</si>
  <si>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</si>
  <si>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</si>
  <si>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</si>
  <si>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</si>
  <si>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</si>
  <si>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</si>
  <si>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</si>
  <si>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</si>
  <si>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</si>
  <si>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</si>
  <si>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</si>
  <si>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</si>
  <si>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</si>
  <si>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</si>
  <si>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</si>
  <si>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</si>
  <si>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</si>
  <si>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</si>
  <si>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</si>
  <si>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</si>
  <si>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</si>
  <si>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</si>
  <si>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</si>
  <si>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</si>
  <si>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</si>
  <si>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</si>
  <si>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</si>
  <si>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</si>
  <si>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</si>
  <si>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</si>
  <si>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</si>
  <si>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</si>
  <si>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</si>
  <si>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</si>
  <si>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</si>
  <si>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</si>
  <si>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</si>
  <si>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</si>
  <si>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</si>
  <si>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</si>
  <si>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</si>
  <si>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</si>
  <si>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</si>
  <si>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</si>
  <si>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</si>
  <si>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</si>
  <si>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</si>
  <si>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</si>
  <si>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</si>
  <si>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</si>
  <si>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</si>
  <si>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</si>
  <si>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</si>
  <si>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</si>
  <si>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</si>
  <si>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</si>
  <si>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</si>
  <si>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</si>
  <si>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</si>
  <si>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</si>
  <si>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</si>
  <si>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</si>
  <si>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</si>
  <si>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</si>
  <si>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</si>
  <si>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</si>
  <si>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</si>
  <si>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</si>
  <si>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</si>
  <si>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</si>
  <si>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</si>
  <si>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</si>
  <si>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</si>
  <si>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</si>
  <si>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</si>
  <si>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</si>
  <si>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</si>
  <si>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</si>
  <si>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</si>
  <si>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</si>
  <si>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</si>
  <si>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</si>
  <si>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</si>
  <si>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</si>
  <si>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</si>
  <si>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</si>
  <si>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</si>
  <si>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</si>
  <si>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</si>
  <si>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</si>
  <si>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</si>
  <si>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</si>
  <si>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</si>
  <si>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</si>
  <si>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</si>
  <si>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</si>
  <si>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</si>
  <si>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</si>
  <si>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</si>
  <si>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</si>
  <si>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</si>
  <si>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</si>
  <si>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</si>
  <si>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</si>
  <si>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</si>
  <si>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</si>
  <si>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</si>
  <si>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</si>
  <si>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</si>
  <si>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</si>
  <si>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</si>
  <si>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</si>
  <si>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</si>
  <si>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</si>
  <si>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</si>
  <si>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</si>
  <si>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</si>
  <si>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</si>
  <si>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</si>
  <si>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</si>
  <si>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</si>
  <si>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</si>
  <si>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</si>
  <si>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</si>
  <si>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</si>
  <si>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</si>
  <si>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</si>
  <si>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</si>
  <si>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</si>
  <si>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</si>
  <si>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</si>
  <si>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</si>
  <si>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</si>
  <si>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</si>
  <si>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</si>
  <si>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</si>
  <si>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</si>
  <si>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</si>
  <si>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</si>
  <si>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</si>
  <si>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</si>
  <si>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</si>
  <si>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</si>
  <si>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</si>
  <si>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</si>
  <si>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</si>
  <si>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</si>
  <si>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</si>
  <si>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</si>
  <si>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</si>
  <si>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</si>
  <si>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</si>
  <si>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</si>
  <si>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</si>
  <si>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</si>
  <si>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</si>
  <si>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</si>
  <si>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</si>
  <si>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</si>
  <si>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</si>
  <si>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</si>
  <si>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</si>
  <si>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</si>
  <si>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</si>
  <si>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</si>
  <si>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</si>
  <si>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</si>
  <si>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</si>
  <si>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</si>
  <si>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</si>
  <si>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</si>
  <si>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</si>
  <si>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</si>
  <si>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</si>
  <si>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</si>
  <si>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</si>
  <si>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</si>
  <si>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</si>
  <si>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</si>
  <si>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</si>
  <si>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</si>
  <si>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</si>
  <si>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</si>
  <si>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</si>
  <si>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</si>
  <si>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</si>
  <si>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</si>
  <si>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</si>
  <si>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</si>
  <si>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</si>
  <si>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</si>
  <si>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</si>
  <si>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</si>
  <si>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</si>
  <si>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</si>
  <si>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</si>
  <si>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</si>
  <si>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</si>
  <si>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</si>
  <si>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</si>
  <si>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</si>
  <si>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</si>
  <si>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</si>
  <si>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</si>
  <si>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</si>
  <si>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</si>
  <si>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</si>
  <si>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</si>
  <si>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</si>
  <si>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</si>
  <si>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</si>
  <si>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</si>
  <si>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</si>
  <si>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</si>
  <si>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</si>
  <si>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</si>
  <si>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</si>
  <si>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</si>
  <si>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</si>
  <si>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</si>
  <si>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</si>
  <si>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</si>
  <si>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</si>
  <si>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</si>
  <si>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</si>
  <si>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</si>
  <si>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</si>
  <si>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</si>
  <si>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</si>
  <si>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</si>
  <si>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</si>
  <si>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</si>
  <si>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</si>
  <si>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</si>
  <si>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</si>
  <si>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</si>
  <si>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</si>
  <si>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</si>
  <si>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</si>
  <si>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</si>
  <si>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</si>
  <si>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</si>
  <si>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</si>
  <si>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</si>
  <si>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</si>
  <si>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</si>
  <si>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</si>
  <si>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</si>
  <si>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</si>
  <si>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</si>
  <si>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</si>
  <si>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</si>
  <si>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</si>
  <si>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</si>
  <si>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</si>
  <si>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</si>
  <si>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</si>
  <si>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</si>
  <si>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</si>
  <si>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</si>
  <si>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</si>
  <si>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</si>
  <si>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</si>
  <si>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</si>
  <si>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</si>
  <si>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</si>
  <si>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</si>
  <si>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</si>
  <si>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</si>
  <si>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</si>
  <si>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</si>
  <si>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</si>
  <si>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</si>
  <si>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</si>
  <si>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</si>
  <si>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</si>
  <si>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</si>
  <si>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</si>
  <si>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</si>
  <si>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</si>
  <si>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</si>
  <si>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</si>
  <si>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</si>
  <si>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</si>
  <si>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</si>
  <si>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</si>
  <si>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</si>
  <si>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</si>
  <si>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</si>
  <si>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</si>
  <si>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</si>
  <si>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</si>
  <si>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</si>
  <si>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</si>
  <si>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</si>
  <si>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</si>
  <si>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</si>
  <si>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</si>
  <si>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</si>
  <si>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</si>
  <si>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</si>
  <si>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</si>
  <si>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</si>
  <si>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</si>
  <si>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</si>
  <si>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</si>
  <si>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</si>
  <si>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</si>
  <si>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</si>
  <si>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</si>
  <si>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</si>
  <si>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</si>
  <si>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</si>
  <si>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</si>
  <si>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</si>
  <si>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</si>
  <si>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</si>
  <si>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</si>
  <si>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</si>
  <si>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</si>
  <si>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</si>
  <si>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</si>
  <si>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</si>
  <si>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</si>
  <si>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</si>
  <si>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</si>
  <si>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</si>
  <si>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</si>
  <si>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</si>
  <si>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</si>
  <si>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</si>
  <si>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</si>
  <si>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</si>
  <si>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</si>
  <si>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</si>
  <si>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</si>
  <si>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</si>
  <si>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</si>
  <si>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</si>
  <si>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</si>
  <si>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</si>
  <si>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</si>
  <si>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</si>
  <si>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</si>
  <si>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</si>
  <si>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</si>
  <si>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</si>
  <si>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</si>
  <si>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</si>
  <si>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</si>
  <si>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</si>
  <si>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</si>
  <si>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</si>
  <si>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</si>
  <si>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</si>
  <si>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</si>
  <si>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</si>
  <si>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</si>
  <si>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</si>
  <si>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</si>
  <si>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</si>
  <si>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</si>
  <si>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</si>
  <si>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</si>
  <si>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</si>
  <si>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</si>
  <si>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</si>
  <si>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</si>
  <si>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</si>
  <si>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</si>
  <si>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</si>
  <si>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</si>
  <si>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</si>
  <si>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</si>
  <si>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</si>
  <si>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</si>
  <si>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</si>
  <si>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</si>
  <si>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</si>
  <si>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</si>
  <si>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</si>
  <si>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</si>
  <si>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</si>
  <si>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</si>
  <si>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</si>
  <si>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</si>
  <si>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</si>
  <si>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</si>
  <si>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</si>
  <si>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</si>
  <si>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</si>
  <si>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</si>
  <si>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</si>
  <si>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</si>
  <si>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</si>
  <si>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</si>
  <si>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</si>
  <si>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</si>
  <si>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</si>
  <si>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</si>
  <si>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</si>
  <si>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</si>
  <si>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</si>
  <si>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</si>
  <si>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</si>
  <si>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</si>
  <si>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</si>
  <si>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</si>
  <si>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</si>
  <si>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</si>
  <si>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</si>
  <si>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</si>
  <si>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</si>
  <si>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</si>
  <si>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</si>
  <si>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</si>
  <si>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</si>
  <si>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</si>
  <si>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</si>
  <si>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</si>
  <si>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</si>
  <si>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</si>
  <si>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</si>
  <si>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</si>
  <si>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</si>
  <si>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</si>
  <si>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</si>
  <si>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</si>
  <si>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</si>
  <si>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</si>
  <si>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</si>
  <si>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</si>
  <si>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</si>
  <si>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</si>
  <si>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</si>
  <si>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</si>
  <si>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</si>
  <si>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</si>
  <si>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</si>
  <si>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</si>
  <si>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</si>
  <si>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</si>
  <si>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</si>
  <si>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</si>
  <si>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</si>
  <si>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</si>
  <si>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</si>
  <si>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</si>
  <si>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</si>
  <si>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</si>
  <si>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</si>
  <si>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</si>
  <si>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</si>
  <si>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</si>
  <si>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</si>
  <si>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</si>
  <si>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</si>
  <si>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</si>
  <si>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</si>
  <si>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</si>
  <si>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</si>
  <si>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</si>
  <si>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</si>
  <si>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</si>
  <si>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</si>
  <si>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</si>
  <si>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</si>
  <si>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</si>
  <si>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</si>
  <si>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</si>
  <si>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</si>
  <si>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</si>
  <si>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</si>
  <si>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</si>
  <si>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</si>
  <si>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</si>
  <si>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</si>
  <si>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</si>
  <si>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</si>
  <si>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</si>
  <si>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</si>
  <si>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</si>
  <si>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</si>
  <si>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</si>
  <si>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</si>
  <si>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</si>
  <si>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</si>
  <si>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</si>
  <si>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</si>
  <si>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</si>
  <si>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</si>
  <si>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</si>
  <si>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</si>
  <si>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</si>
  <si>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</si>
  <si>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</si>
  <si>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</si>
  <si>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</si>
  <si>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</si>
  <si>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</si>
  <si>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</si>
  <si>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</si>
  <si>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</si>
  <si>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</si>
  <si>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</si>
  <si>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</si>
  <si>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</si>
  <si>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</si>
  <si>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</si>
  <si>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</si>
  <si>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</si>
  <si>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</si>
  <si>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</si>
  <si>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</si>
  <si>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</si>
  <si>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</si>
  <si>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</si>
  <si>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</si>
  <si>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</si>
  <si>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</si>
  <si>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</si>
  <si>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</si>
  <si>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</si>
  <si>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</si>
  <si>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</si>
  <si>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</si>
  <si>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</si>
  <si>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</si>
  <si>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</si>
  <si>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</si>
  <si>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</si>
  <si>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</si>
  <si>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</si>
  <si>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</si>
  <si>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</si>
  <si>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</si>
  <si>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</si>
  <si>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</si>
  <si>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</si>
  <si>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</si>
  <si>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</si>
  <si>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</si>
  <si>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</si>
  <si>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</si>
  <si>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</si>
  <si>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</si>
  <si>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</si>
  <si>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</si>
  <si>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</si>
  <si>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</si>
  <si>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</si>
  <si>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</si>
  <si>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</si>
  <si>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</si>
  <si>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</si>
  <si>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</si>
  <si>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</si>
  <si>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</si>
  <si>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</si>
  <si>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</si>
  <si>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</si>
  <si>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</si>
  <si>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</si>
  <si>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</si>
  <si>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</si>
  <si>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</si>
  <si>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</si>
  <si>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</si>
  <si>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</si>
  <si>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</si>
  <si>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</si>
  <si>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</si>
  <si>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</si>
  <si>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</si>
  <si>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</si>
  <si>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</si>
  <si>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</si>
  <si>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</si>
  <si>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</si>
  <si>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</si>
  <si>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</si>
  <si>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</si>
  <si>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</si>
  <si>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</si>
  <si>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</si>
  <si>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</si>
  <si>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</si>
  <si>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</si>
  <si>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</si>
  <si>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</si>
  <si>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</si>
  <si>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</si>
  <si>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</si>
  <si>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</si>
  <si>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</si>
  <si>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</si>
  <si>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</si>
  <si>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</si>
  <si>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</si>
  <si>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</si>
  <si>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</si>
  <si>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</si>
  <si>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</si>
  <si>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</si>
  <si>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</si>
  <si>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</si>
  <si>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</si>
  <si>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</si>
  <si>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</si>
  <si>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</si>
  <si>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</si>
  <si>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</si>
  <si>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</si>
  <si>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</si>
  <si>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</si>
  <si>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</si>
  <si>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</si>
  <si>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</si>
  <si>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</si>
  <si>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</si>
  <si>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</si>
  <si>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</si>
  <si>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</si>
  <si>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</si>
  <si>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</si>
  <si>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</si>
  <si>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</si>
  <si>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</si>
  <si>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</si>
  <si>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</si>
  <si>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</si>
  <si>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</si>
  <si>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</si>
  <si>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</si>
  <si>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</si>
  <si>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</si>
  <si>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</si>
  <si>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</si>
  <si>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</si>
  <si>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</si>
  <si>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</si>
  <si>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</si>
  <si>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</si>
  <si>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</si>
  <si>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</si>
  <si>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</si>
  <si>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</si>
  <si>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</si>
  <si>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</si>
  <si>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</si>
  <si>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</si>
  <si>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</si>
  <si>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</si>
  <si>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</si>
  <si>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</si>
  <si>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</si>
  <si>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</si>
  <si>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</si>
  <si>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</si>
  <si>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</si>
  <si>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</si>
  <si>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</si>
  <si>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</si>
  <si>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</si>
  <si>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</si>
  <si>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</si>
  <si>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</si>
  <si>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</si>
  <si>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</si>
  <si>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</si>
  <si>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</si>
  <si>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</si>
  <si>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</si>
  <si>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</si>
  <si>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</si>
  <si>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</si>
  <si>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</si>
  <si>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</si>
  <si>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</si>
  <si>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</si>
  <si>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</si>
  <si>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</si>
  <si>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</si>
  <si>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</si>
  <si>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</si>
  <si>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</si>
  <si>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</si>
  <si>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</si>
  <si>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</si>
  <si>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</si>
  <si>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</si>
  <si>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</si>
  <si>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</si>
  <si>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</si>
  <si>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</si>
  <si>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</si>
  <si>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</si>
  <si>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</si>
  <si>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</si>
  <si>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</si>
  <si>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</si>
  <si>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</si>
  <si>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</si>
  <si>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</si>
  <si>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</si>
  <si>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</si>
  <si>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</si>
  <si>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</si>
  <si>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</si>
  <si>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</si>
  <si>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</si>
  <si>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</si>
  <si>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</si>
  <si>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</si>
  <si>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</si>
  <si>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</si>
  <si>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</si>
  <si>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</si>
  <si>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</si>
  <si>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</si>
  <si>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</si>
  <si>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</si>
  <si>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</si>
  <si>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</si>
  <si>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</si>
  <si>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</si>
  <si>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</si>
  <si>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</si>
  <si>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</si>
  <si>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</si>
  <si>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</si>
  <si>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</si>
  <si>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</si>
  <si>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</si>
  <si>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</si>
  <si>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</si>
  <si>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</si>
  <si>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</si>
  <si>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</si>
  <si>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</si>
  <si>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</si>
  <si>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</si>
  <si>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</si>
  <si>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</si>
  <si>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</si>
  <si>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</si>
  <si>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</si>
  <si>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</si>
  <si>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</si>
  <si>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</si>
  <si>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</si>
  <si>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</si>
  <si>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</si>
  <si>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</si>
  <si>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</si>
  <si>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</si>
  <si>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</si>
  <si>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</si>
  <si>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</si>
  <si>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</si>
  <si>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</si>
  <si>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</si>
  <si>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</si>
  <si>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</si>
  <si>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</si>
  <si>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</si>
  <si>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</si>
  <si>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</si>
  <si>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</si>
  <si>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</si>
  <si>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</si>
  <si>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</si>
  <si>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</si>
  <si>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</si>
  <si>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</si>
  <si>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</si>
  <si>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</si>
  <si>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</si>
  <si>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</si>
  <si>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</si>
  <si>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</si>
  <si>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</si>
  <si>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</si>
  <si>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</si>
  <si>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</si>
  <si>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</si>
  <si>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</si>
  <si>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</si>
  <si>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</si>
  <si>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</si>
  <si>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</si>
  <si>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</si>
  <si>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</si>
  <si>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</si>
  <si>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</si>
  <si>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</si>
  <si>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</si>
  <si>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</si>
  <si>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</si>
  <si>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</si>
  <si>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</si>
  <si>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</si>
  <si>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</si>
  <si>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</si>
  <si>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</si>
  <si>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</si>
  <si>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</si>
  <si>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</si>
  <si>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</si>
  <si>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</si>
  <si>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</si>
  <si>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</si>
  <si>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</si>
  <si>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</si>
  <si>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</si>
  <si>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</si>
  <si>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</si>
  <si>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</si>
  <si>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</si>
  <si>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</si>
  <si>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</si>
  <si>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</si>
  <si>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</si>
  <si>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</si>
  <si>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</si>
  <si>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</si>
  <si>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</si>
  <si>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</si>
  <si>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</si>
  <si>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</si>
  <si>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</si>
  <si>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</si>
  <si>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</si>
  <si>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</si>
  <si>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</si>
  <si>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</si>
  <si>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</si>
  <si>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</si>
  <si>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</si>
  <si>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</si>
  <si>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</si>
  <si>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</si>
  <si>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</si>
  <si>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</si>
  <si>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</si>
  <si>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</si>
  <si>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</si>
  <si>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</si>
  <si>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</si>
  <si>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</si>
  <si>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</si>
  <si>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</si>
  <si>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</si>
  <si>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</si>
  <si>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</si>
  <si>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</si>
  <si>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</si>
  <si>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</si>
  <si>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</si>
  <si>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</si>
  <si>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</si>
  <si>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</si>
  <si>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</si>
  <si>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</si>
  <si>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</si>
  <si>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</si>
  <si>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</si>
  <si>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</si>
  <si>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</si>
  <si>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</si>
  <si>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</si>
  <si>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</si>
  <si>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</si>
  <si>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</si>
  <si>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</si>
  <si>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</si>
  <si>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</si>
  <si>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</si>
  <si>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</si>
  <si>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</si>
  <si>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</si>
  <si>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</si>
  <si>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</si>
  <si>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</si>
  <si>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</si>
  <si>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</si>
  <si>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</si>
  <si>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</si>
  <si>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</si>
  <si>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</si>
  <si>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</si>
  <si>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</si>
  <si>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</si>
  <si>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</si>
  <si>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</si>
  <si>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</si>
  <si>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</si>
  <si>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</si>
  <si>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</si>
  <si>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</si>
  <si>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</si>
  <si>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</si>
  <si>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</si>
  <si>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</si>
  <si>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</si>
  <si>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</si>
  <si>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</si>
  <si>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</si>
  <si>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</si>
  <si>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</si>
  <si>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</si>
  <si>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</si>
  <si>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</si>
  <si>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</si>
  <si>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</si>
  <si>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</si>
  <si>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</si>
  <si>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</si>
  <si>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</si>
  <si>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</si>
  <si>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</si>
  <si>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</si>
  <si>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</si>
  <si>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</si>
  <si>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</si>
  <si>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</si>
  <si>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</si>
  <si>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</si>
  <si>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</si>
  <si>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</si>
  <si>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</si>
  <si>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</si>
  <si>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</si>
  <si>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</si>
  <si>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</si>
  <si>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</si>
  <si>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</si>
  <si>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</si>
  <si>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</si>
  <si>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</si>
  <si>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</si>
  <si>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</si>
  <si>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</si>
  <si>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</si>
  <si>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</si>
  <si>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</si>
  <si>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</si>
  <si>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</si>
  <si>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</si>
  <si>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</si>
  <si>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</si>
  <si>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</si>
  <si>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</si>
  <si>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</si>
  <si>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</si>
  <si>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</si>
  <si>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</si>
  <si>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</si>
  <si>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</si>
  <si>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</si>
  <si>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</si>
  <si>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</si>
  <si>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</si>
  <si>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</si>
  <si>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</si>
  <si>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</si>
  <si>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</si>
  <si>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</si>
  <si>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</si>
  <si>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</si>
  <si>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</si>
  <si>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</si>
  <si>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</si>
  <si>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</si>
  <si>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</si>
  <si>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</si>
  <si>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</si>
  <si>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</si>
  <si>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</si>
  <si>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</si>
  <si>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</si>
  <si>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</si>
  <si>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</si>
  <si>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</si>
  <si>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</si>
  <si>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</si>
  <si>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</si>
  <si>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</si>
  <si>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</si>
  <si>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</si>
  <si>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</si>
  <si>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</si>
  <si>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</si>
  <si>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</si>
  <si>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</si>
  <si>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</si>
  <si>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</si>
  <si>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</si>
  <si>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</si>
  <si>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</si>
  <si>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</si>
  <si>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</si>
  <si>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</si>
  <si>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</si>
  <si>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</si>
  <si>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</si>
  <si>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</si>
  <si>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</si>
  <si>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</si>
  <si>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</si>
  <si>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</si>
  <si>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</si>
  <si>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</si>
  <si>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</si>
  <si>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</si>
  <si>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</si>
  <si>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</si>
  <si>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</si>
  <si>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</si>
  <si>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</si>
  <si>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</si>
  <si>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</si>
  <si>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</si>
  <si>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</si>
  <si>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</si>
  <si>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</si>
  <si>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</si>
  <si>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</si>
  <si>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</si>
  <si>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</si>
  <si>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</si>
  <si>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</si>
  <si>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</si>
  <si>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</si>
  <si>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</si>
  <si>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</si>
  <si>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</si>
  <si>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</si>
  <si>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</si>
  <si>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</si>
  <si>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</si>
  <si>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</si>
  <si>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</si>
  <si>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</si>
  <si>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</si>
  <si>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</si>
  <si>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</si>
  <si>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</si>
  <si>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</si>
  <si>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</si>
  <si>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</si>
  <si>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</si>
  <si>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</si>
  <si>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</si>
  <si>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</si>
  <si>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</si>
  <si>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</si>
  <si>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</si>
  <si>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</si>
  <si>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</si>
  <si>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</si>
  <si>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</si>
  <si>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</si>
  <si>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</si>
  <si>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</si>
  <si>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</si>
  <si>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</si>
  <si>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</si>
  <si>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</si>
  <si>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</si>
  <si>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</si>
  <si>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</si>
  <si>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</si>
  <si>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</si>
  <si>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</si>
  <si>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</si>
  <si>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</si>
  <si>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</si>
  <si>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</si>
  <si>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</si>
  <si>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</si>
  <si>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</si>
  <si>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</si>
  <si>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</si>
  <si>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</si>
  <si>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</si>
  <si>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</si>
  <si>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</si>
  <si>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</si>
  <si>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</si>
  <si>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</si>
  <si>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</si>
  <si>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</si>
  <si>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</si>
  <si>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</si>
  <si>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</si>
  <si>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</si>
  <si>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</si>
  <si>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</si>
  <si>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</si>
  <si>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</si>
  <si>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</si>
  <si>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</si>
  <si>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</si>
  <si>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</si>
  <si>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</si>
  <si>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</si>
  <si>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</si>
  <si>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</si>
  <si>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</si>
  <si>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</si>
  <si>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</si>
  <si>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</si>
  <si>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</si>
  <si>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</si>
  <si>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</si>
  <si>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</si>
  <si>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</si>
  <si>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</si>
  <si>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</si>
  <si>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</si>
  <si>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</si>
  <si>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</si>
  <si>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</si>
  <si>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</si>
  <si>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</si>
  <si>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</si>
  <si>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</si>
  <si>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</si>
  <si>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</si>
  <si>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</si>
  <si>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</si>
  <si>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</si>
  <si>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</si>
  <si>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</si>
  <si>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</si>
  <si>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</si>
  <si>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</si>
  <si>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</si>
  <si>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</si>
  <si>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</si>
  <si>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</si>
  <si>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</si>
  <si>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</si>
  <si>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</si>
  <si>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</si>
  <si>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</si>
  <si>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</si>
  <si>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</si>
  <si>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</si>
  <si>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</si>
  <si>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</si>
  <si>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</si>
  <si>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</si>
  <si>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</si>
  <si>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</si>
  <si>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</si>
  <si>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</si>
  <si>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</si>
  <si>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</si>
  <si>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</si>
  <si>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</si>
  <si>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</si>
  <si>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</si>
  <si>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</si>
  <si>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</si>
  <si>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</si>
  <si>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</si>
  <si>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</si>
  <si>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</si>
  <si>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</si>
  <si>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</si>
  <si>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</si>
  <si>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</si>
  <si>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</si>
  <si>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</si>
  <si>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</si>
  <si>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</si>
  <si>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</si>
  <si>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</si>
  <si>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</si>
  <si>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</si>
  <si>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</si>
  <si>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</si>
  <si>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</si>
  <si>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</si>
  <si>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</si>
  <si>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</si>
  <si>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</si>
  <si>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</si>
  <si>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</si>
  <si>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</si>
  <si>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</si>
  <si>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</si>
  <si>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</si>
  <si>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</si>
  <si>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</si>
  <si>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</si>
  <si>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</si>
  <si>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</si>
  <si>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</si>
  <si>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</si>
  <si>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</si>
  <si>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</si>
  <si>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</si>
  <si>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</si>
  <si>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</si>
  <si>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</si>
  <si>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</si>
  <si>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</si>
  <si>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</si>
  <si>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</si>
  <si>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</si>
  <si>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</si>
  <si>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</si>
  <si>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</si>
  <si>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</si>
  <si>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</si>
  <si>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</si>
  <si>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</si>
  <si>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</si>
  <si>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</si>
  <si>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</si>
  <si>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</si>
  <si>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</si>
  <si>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</si>
  <si>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</si>
  <si>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</si>
  <si>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</si>
  <si>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</si>
  <si>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</si>
  <si>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</si>
  <si>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</si>
  <si>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</si>
  <si>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</si>
  <si>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</si>
  <si>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</si>
  <si>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</si>
  <si>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</si>
  <si>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</si>
  <si>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</si>
  <si>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</si>
  <si>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</si>
  <si>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</si>
  <si>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</si>
  <si>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</si>
  <si>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</si>
  <si>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</si>
  <si>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</si>
  <si>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</si>
  <si>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</si>
  <si>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</si>
  <si>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</si>
  <si>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</si>
  <si>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</si>
  <si>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</si>
  <si>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</si>
  <si>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</si>
  <si>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</si>
  <si>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</si>
  <si>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</si>
  <si>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</si>
  <si>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</si>
  <si>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</si>
  <si>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</si>
  <si>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</si>
  <si>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</si>
  <si>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</si>
  <si>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</si>
  <si>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</si>
  <si>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</si>
  <si>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</si>
  <si>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</si>
  <si>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</si>
  <si>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</si>
  <si>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</si>
  <si>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</si>
  <si>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</si>
  <si>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</si>
  <si>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</si>
  <si>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</si>
  <si>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</si>
  <si>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</si>
  <si>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</si>
  <si>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</si>
  <si>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</si>
  <si>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</si>
  <si>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</si>
  <si>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</si>
  <si>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</si>
  <si>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</si>
  <si>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</si>
  <si>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</si>
  <si>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</si>
  <si>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</si>
  <si>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</si>
  <si>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</si>
  <si>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</si>
  <si>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</si>
  <si>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</si>
  <si>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</si>
  <si>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</si>
  <si>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</si>
  <si>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</si>
  <si>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</si>
  <si>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</si>
  <si>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</si>
  <si>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</si>
  <si>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</si>
  <si>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</si>
  <si>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</si>
  <si>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</si>
  <si>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</si>
  <si>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</si>
  <si>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</si>
  <si>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</si>
  <si>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</si>
  <si>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</si>
  <si>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</si>
  <si>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</si>
  <si>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</si>
  <si>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</si>
  <si>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</si>
  <si>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</si>
  <si>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</si>
  <si>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</si>
  <si>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</si>
  <si>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</si>
  <si>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</si>
  <si>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</si>
  <si>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</si>
  <si>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</si>
  <si>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</si>
  <si>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</si>
  <si>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</si>
  <si>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</si>
  <si>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</si>
  <si>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</si>
  <si>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</si>
  <si>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</si>
  <si>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</si>
  <si>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</si>
  <si>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</si>
  <si>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</si>
  <si>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</si>
  <si>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</si>
  <si>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</si>
  <si>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</si>
  <si>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</si>
  <si>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</si>
  <si>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</si>
  <si>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</si>
  <si>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</si>
  <si>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</si>
  <si>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</si>
  <si>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</si>
  <si>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</si>
  <si>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</si>
  <si>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</si>
  <si>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</si>
  <si>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</si>
  <si>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</si>
  <si>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</si>
  <si>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</si>
  <si>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</si>
  <si>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</si>
  <si>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</si>
  <si>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</si>
  <si>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</si>
  <si>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</si>
  <si>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</si>
  <si>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</si>
  <si>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</si>
  <si>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</si>
  <si>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</si>
  <si>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</si>
  <si>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</si>
  <si>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</si>
  <si>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</si>
  <si>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</si>
  <si>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</si>
  <si>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</si>
  <si>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</si>
  <si>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</si>
  <si>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</si>
  <si>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</si>
  <si>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</si>
  <si>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</si>
  <si>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</si>
  <si>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</si>
  <si>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</si>
  <si>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</si>
  <si>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</si>
  <si>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</si>
  <si>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</si>
  <si>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</si>
  <si>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</si>
  <si>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</si>
  <si>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</si>
  <si>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</si>
  <si>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</si>
  <si>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</si>
  <si>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</si>
  <si>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</si>
  <si>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</si>
  <si>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</si>
  <si>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</si>
  <si>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</si>
  <si>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</si>
  <si>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</si>
  <si>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</si>
  <si>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</si>
  <si>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</si>
  <si>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</si>
  <si>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</si>
  <si>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</si>
  <si>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</si>
  <si>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</si>
  <si>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</si>
  <si>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</si>
  <si>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</si>
  <si>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</si>
  <si>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</si>
  <si>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</si>
  <si>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</si>
  <si>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</si>
  <si>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</si>
  <si>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</si>
  <si>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</si>
  <si>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</si>
  <si>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</si>
  <si>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</si>
  <si>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</si>
  <si>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</si>
  <si>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</si>
  <si>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</si>
  <si>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</si>
  <si>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</si>
  <si>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</si>
  <si>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</si>
  <si>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</si>
  <si>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</si>
  <si>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</si>
  <si>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</si>
  <si>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</si>
  <si>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</si>
  <si>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</si>
  <si>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</si>
  <si>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</si>
  <si>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</si>
  <si>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</si>
  <si>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</si>
  <si>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</si>
  <si>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</si>
  <si>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</si>
  <si>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</si>
  <si>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</si>
  <si>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</si>
  <si>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</si>
  <si>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</si>
  <si>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</si>
  <si>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</si>
  <si>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</si>
  <si>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</si>
  <si>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</si>
  <si>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</si>
  <si>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</si>
  <si>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</si>
  <si>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</si>
  <si>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</si>
  <si>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</si>
  <si>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</si>
  <si>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</si>
  <si>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</si>
  <si>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</si>
  <si>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</si>
  <si>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</si>
  <si>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</si>
  <si>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</si>
  <si>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</si>
  <si>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</si>
  <si>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</si>
  <si>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</si>
  <si>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</si>
  <si>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</si>
  <si>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</si>
  <si>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</si>
  <si>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</si>
  <si>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</si>
  <si>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</si>
  <si>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</si>
  <si>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</si>
  <si>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</si>
  <si>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</si>
  <si>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</si>
  <si>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</si>
  <si>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</si>
  <si>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</si>
  <si>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</si>
  <si>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</si>
  <si>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</si>
  <si>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</si>
  <si>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</si>
  <si>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</si>
  <si>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</si>
  <si>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</si>
  <si>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</si>
  <si>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</si>
  <si>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</si>
  <si>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</si>
  <si>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</si>
  <si>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</si>
  <si>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</si>
  <si>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</si>
  <si>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</si>
  <si>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</si>
  <si>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</si>
  <si>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</si>
  <si>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</si>
  <si>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</si>
  <si>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</si>
  <si>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</si>
  <si>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</si>
  <si>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</si>
  <si>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</si>
  <si>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</si>
  <si>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</si>
  <si>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</si>
  <si>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</si>
  <si>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</si>
  <si>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</si>
  <si>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</si>
  <si>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</si>
  <si>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</si>
  <si>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</si>
  <si>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</si>
  <si>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</si>
  <si>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</si>
  <si>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</si>
  <si>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</si>
  <si>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</si>
  <si>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</si>
  <si>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</si>
  <si>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</si>
  <si>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</si>
  <si>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</si>
  <si>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</si>
  <si>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</si>
  <si>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</si>
  <si>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</si>
  <si>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</si>
  <si>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</si>
  <si>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</si>
  <si>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</si>
  <si>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</si>
  <si>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</si>
  <si>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</si>
  <si>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</si>
  <si>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</si>
  <si>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</si>
  <si>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</si>
  <si>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</si>
  <si>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</si>
  <si>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</si>
  <si>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</si>
  <si>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</si>
  <si>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</si>
  <si>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</si>
  <si>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</si>
  <si>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</si>
  <si>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</si>
  <si>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</si>
  <si>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</si>
  <si>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</si>
  <si>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</si>
  <si>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</si>
  <si>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</si>
  <si>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</si>
  <si>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</si>
  <si>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</si>
  <si>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</si>
  <si>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</si>
  <si>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</si>
  <si>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</si>
  <si>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</si>
  <si>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</si>
  <si>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</si>
  <si>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</si>
  <si>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</si>
  <si>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</si>
  <si>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</si>
  <si>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</si>
  <si>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</si>
  <si>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</si>
  <si>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</si>
  <si>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</si>
  <si>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</si>
  <si>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</si>
  <si>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</si>
  <si>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</si>
  <si>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</si>
  <si>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</si>
  <si>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</si>
  <si>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</si>
  <si>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</si>
  <si>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</si>
  <si>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</si>
  <si>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</si>
  <si>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</si>
  <si>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</si>
  <si>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</si>
  <si>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</si>
  <si>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</si>
  <si>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</si>
  <si>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</si>
  <si>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</si>
  <si>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</si>
  <si>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</si>
  <si>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</si>
  <si>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</si>
  <si>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</si>
  <si>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</si>
  <si>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</si>
  <si>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</si>
  <si>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</si>
  <si>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</si>
  <si>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</si>
  <si>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</si>
  <si>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</si>
  <si>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</si>
  <si>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</si>
  <si>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</si>
  <si>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</si>
  <si>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</si>
  <si>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</si>
  <si>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</si>
  <si>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</si>
  <si>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</si>
  <si>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</si>
  <si>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</si>
  <si>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</si>
  <si>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</si>
  <si>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</si>
  <si>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</si>
  <si>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</si>
  <si>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</si>
  <si>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</si>
  <si>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</si>
  <si>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</si>
  <si>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</si>
  <si>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</si>
  <si>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</si>
  <si>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</si>
  <si>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</si>
  <si>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</si>
  <si>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</si>
  <si>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</si>
  <si>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</si>
  <si>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</si>
  <si>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</si>
  <si>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</si>
  <si>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</si>
  <si>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</si>
  <si>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</si>
  <si>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</si>
  <si>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</si>
  <si>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</si>
  <si>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</si>
  <si>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</si>
  <si>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</si>
  <si>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</si>
  <si>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</si>
  <si>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</si>
  <si>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</si>
  <si>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</si>
  <si>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</si>
  <si>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</si>
  <si>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</si>
  <si>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</si>
  <si>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</si>
  <si>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</si>
  <si>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</si>
  <si>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</si>
  <si>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</si>
  <si>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</si>
  <si>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</si>
  <si>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</si>
  <si>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</si>
  <si>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</si>
  <si>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</si>
  <si>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</si>
  <si>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</si>
  <si>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</si>
  <si>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</si>
  <si>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</si>
  <si>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</si>
  <si>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</si>
  <si>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</si>
  <si>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</si>
  <si>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</si>
  <si>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</si>
  <si>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</si>
  <si>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</si>
  <si>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</si>
  <si>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</si>
  <si>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</si>
  <si>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</si>
  <si>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</si>
  <si>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</si>
  <si>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</si>
  <si>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</si>
  <si>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</si>
  <si>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</si>
  <si>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</si>
  <si>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</si>
  <si>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</si>
  <si>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</si>
  <si>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</si>
  <si>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</si>
  <si>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</si>
  <si>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</si>
  <si>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</si>
  <si>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</si>
  <si>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</si>
  <si>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</si>
  <si>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</si>
  <si>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</si>
  <si>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</si>
  <si>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</si>
  <si>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</si>
  <si>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</si>
  <si>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</si>
  <si>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</si>
  <si>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</si>
  <si>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</si>
  <si>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</si>
  <si>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</si>
  <si>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</si>
  <si>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</si>
  <si>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</si>
  <si>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</si>
  <si>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</si>
  <si>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</si>
  <si>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</si>
  <si>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</si>
  <si>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</si>
  <si>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</si>
  <si>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</si>
  <si>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</si>
  <si>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</si>
  <si>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</si>
  <si>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</si>
  <si>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</si>
  <si>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</si>
  <si>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</si>
  <si>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</si>
  <si>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</si>
  <si>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</si>
  <si>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</si>
  <si>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</si>
  <si>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</si>
  <si>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</si>
  <si>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</si>
  <si>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</si>
  <si>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</si>
  <si>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</si>
  <si>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</si>
  <si>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</si>
  <si>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</si>
  <si>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</si>
  <si>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</si>
  <si>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</si>
  <si>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</si>
  <si>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</si>
  <si>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</si>
  <si>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</si>
  <si>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</si>
  <si>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</si>
  <si>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</si>
  <si>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</si>
  <si>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</si>
  <si>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</si>
  <si>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</si>
  <si>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</si>
  <si>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</si>
  <si>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</si>
  <si>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</si>
  <si>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</si>
  <si>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</si>
  <si>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</si>
  <si>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</si>
  <si>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</si>
  <si>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</si>
  <si>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</si>
  <si>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</si>
  <si>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</si>
  <si>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</si>
  <si>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</si>
  <si>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</si>
  <si>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</si>
  <si>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</si>
  <si>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</si>
  <si>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</si>
  <si>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</si>
  <si>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</si>
  <si>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</si>
  <si>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</si>
  <si>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</si>
  <si>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</si>
  <si>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</si>
  <si>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</si>
  <si>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</si>
  <si>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</si>
  <si>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</si>
  <si>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</si>
  <si>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</si>
  <si>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</si>
  <si>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</si>
  <si>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</si>
  <si>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</si>
  <si>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</si>
  <si>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</si>
  <si>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</si>
  <si>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</si>
  <si>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</si>
  <si>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</si>
  <si>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</si>
  <si>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</si>
  <si>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</si>
  <si>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</si>
  <si>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</si>
  <si>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</si>
  <si>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</si>
  <si>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</si>
  <si>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</si>
  <si>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</si>
  <si>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</si>
  <si>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</si>
  <si>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</si>
  <si>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</si>
  <si>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</si>
  <si>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</si>
  <si>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</si>
  <si>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</si>
  <si>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</si>
  <si>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</si>
  <si>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</si>
  <si>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</si>
  <si>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</si>
  <si>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</si>
  <si>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</si>
  <si>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</si>
  <si>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</si>
  <si>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</si>
  <si>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</si>
  <si>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</si>
  <si>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</si>
  <si>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</si>
  <si>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</si>
  <si>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</si>
  <si>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</si>
  <si>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</si>
  <si>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</si>
  <si>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</si>
  <si>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</si>
  <si>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</si>
  <si>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</si>
  <si>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</si>
  <si>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</si>
  <si>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</si>
  <si>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</si>
  <si>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</si>
  <si>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</si>
  <si>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</si>
  <si>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</si>
  <si>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</si>
  <si>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</si>
  <si>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</si>
  <si>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</si>
  <si>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</si>
  <si>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</si>
  <si>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</si>
  <si>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</si>
  <si>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</si>
  <si>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</si>
  <si>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</si>
  <si>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</si>
  <si>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</si>
  <si>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</si>
  <si>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</si>
  <si>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</si>
  <si>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</si>
  <si>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</si>
  <si>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</si>
  <si>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</si>
  <si>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</si>
  <si>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</si>
  <si>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</si>
  <si>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</si>
  <si>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</si>
  <si>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</si>
  <si>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</si>
  <si>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</si>
  <si>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</si>
  <si>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</si>
  <si>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</si>
  <si>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</si>
  <si>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</si>
  <si>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</si>
  <si>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</si>
  <si>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</si>
  <si>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</si>
  <si>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</si>
  <si>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</si>
  <si>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</si>
  <si>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</si>
  <si>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</si>
  <si>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</si>
  <si>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</si>
  <si>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</si>
  <si>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</si>
  <si>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</si>
  <si>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</si>
  <si>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</si>
  <si>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</si>
  <si>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</si>
  <si>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</si>
  <si>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</si>
  <si>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</si>
  <si>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</si>
  <si>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</si>
  <si>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</si>
  <si>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</si>
  <si>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</si>
  <si>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</si>
  <si>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</si>
  <si>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</si>
  <si>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</si>
  <si>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</si>
  <si>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</si>
  <si>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</si>
  <si>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</si>
  <si>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</si>
  <si>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</si>
  <si>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</si>
  <si>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</si>
  <si>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</si>
  <si>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</si>
  <si>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</si>
  <si>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</si>
  <si>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</si>
  <si>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</si>
  <si>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</si>
  <si>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</si>
  <si>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</si>
  <si>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</si>
  <si>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</si>
  <si>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</si>
  <si>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</si>
  <si>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</si>
  <si>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</si>
  <si>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</si>
  <si>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</si>
  <si>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</si>
  <si>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</si>
  <si>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</si>
  <si>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</si>
  <si>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</si>
  <si>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</si>
  <si>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</si>
  <si>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</si>
  <si>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</si>
  <si>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</si>
  <si>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</si>
  <si>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</si>
  <si>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</si>
  <si>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</si>
  <si>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</si>
  <si>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</si>
  <si>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</si>
  <si>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</si>
  <si>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</si>
  <si>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</si>
  <si>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</si>
  <si>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</si>
  <si>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</si>
  <si>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</si>
  <si>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</si>
  <si>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</si>
  <si>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</si>
  <si>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</si>
  <si>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</si>
  <si>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</si>
  <si>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</si>
  <si>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</si>
  <si>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</si>
  <si>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</si>
  <si>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</si>
  <si>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</si>
  <si>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</si>
  <si>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</si>
  <si>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</si>
  <si>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</si>
  <si>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</si>
  <si>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</si>
  <si>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</si>
  <si>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</si>
  <si>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</si>
  <si>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</si>
  <si>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</si>
  <si>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</si>
  <si>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</si>
  <si>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</si>
  <si>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</si>
  <si>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</si>
  <si>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</si>
  <si>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</si>
  <si>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</si>
  <si>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</si>
  <si>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</si>
  <si>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</si>
  <si>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</si>
  <si>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</si>
  <si>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</si>
  <si>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</si>
  <si>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</si>
  <si>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</si>
  <si>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</si>
  <si>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</si>
  <si>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</si>
  <si>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</si>
  <si>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</si>
  <si>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</si>
  <si>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</si>
  <si>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</si>
  <si>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</si>
  <si>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</si>
  <si>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</si>
  <si>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</si>
  <si>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</si>
  <si>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</si>
  <si>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</si>
  <si>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</si>
  <si>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</si>
  <si>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</si>
  <si>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</si>
  <si>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</si>
  <si>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</si>
  <si>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</si>
  <si>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</si>
  <si>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</si>
  <si>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</si>
  <si>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</si>
  <si>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</si>
  <si>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</si>
  <si>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</si>
  <si>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</si>
  <si>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</si>
  <si>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</si>
  <si>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</si>
  <si>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</si>
  <si>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</si>
  <si>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</si>
  <si>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</si>
  <si>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</si>
  <si>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</si>
  <si>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</si>
  <si>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</si>
  <si>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</si>
  <si>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</si>
  <si>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</si>
  <si>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</si>
  <si>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</si>
  <si>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</si>
  <si>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</si>
  <si>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</si>
  <si>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</si>
  <si>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</si>
  <si>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</si>
  <si>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</si>
  <si>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</si>
  <si>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</si>
  <si>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</si>
  <si>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</si>
  <si>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</si>
  <si>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</si>
  <si>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</si>
  <si>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</si>
  <si>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</si>
  <si>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</si>
  <si>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</si>
  <si>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</si>
  <si>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</si>
  <si>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</si>
  <si>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</si>
  <si>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</si>
  <si>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</si>
  <si>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</si>
  <si>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</si>
  <si>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</si>
  <si>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</si>
  <si>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</si>
  <si>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</si>
  <si>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</si>
  <si>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</si>
  <si>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</si>
  <si>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</si>
  <si>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</si>
  <si>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</si>
  <si>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</si>
  <si>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</si>
  <si>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</si>
  <si>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</si>
  <si>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</si>
  <si>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</si>
  <si>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</si>
  <si>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</si>
  <si>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</si>
  <si>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</si>
  <si>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</si>
  <si>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</si>
  <si>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</si>
  <si>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</si>
  <si>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</si>
  <si>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</si>
  <si>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</si>
  <si>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</si>
  <si>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</si>
  <si>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</si>
  <si>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</si>
  <si>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</si>
  <si>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</si>
  <si>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</si>
  <si>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</si>
  <si>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</si>
  <si>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</si>
  <si>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</si>
  <si>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</si>
  <si>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</si>
  <si>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</si>
  <si>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</si>
  <si>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</si>
  <si>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</si>
  <si>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</si>
  <si>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</si>
  <si>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</si>
  <si>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</si>
  <si>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</si>
  <si>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</si>
  <si>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</si>
  <si>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</si>
  <si>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</si>
  <si>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</si>
  <si>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</si>
  <si>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</si>
  <si>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</si>
  <si>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</si>
  <si>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</si>
  <si>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</si>
  <si>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</si>
  <si>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</si>
  <si>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</si>
  <si>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</si>
  <si>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</si>
  <si>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</si>
  <si>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</si>
  <si>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</si>
  <si>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</si>
  <si>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</si>
  <si>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</si>
  <si>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</si>
  <si>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</si>
  <si>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</si>
  <si>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</si>
  <si>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</si>
  <si>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</si>
  <si>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</si>
  <si>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</si>
  <si>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</si>
  <si>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</si>
  <si>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</si>
  <si>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</si>
  <si>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</si>
  <si>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</si>
  <si>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</si>
  <si>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</si>
  <si>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</si>
  <si>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</si>
  <si>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</si>
  <si>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</si>
  <si>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</si>
  <si>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</si>
  <si>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</si>
  <si>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</si>
  <si>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</si>
  <si>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</si>
  <si>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</si>
  <si>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</si>
  <si>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</si>
  <si>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</si>
  <si>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</si>
  <si>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</si>
  <si>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</si>
  <si>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</si>
  <si>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</si>
  <si>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</si>
  <si>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</si>
  <si>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</si>
  <si>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</si>
  <si>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</si>
  <si>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</si>
  <si>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</si>
  <si>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</si>
  <si>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</si>
  <si>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</si>
  <si>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</si>
  <si>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</si>
  <si>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</si>
  <si>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</si>
  <si>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</si>
  <si>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</si>
  <si>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</si>
  <si>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</si>
  <si>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</si>
  <si>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</si>
  <si>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</si>
  <si>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</si>
  <si>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</si>
  <si>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</si>
  <si>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</si>
  <si>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</si>
  <si>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</si>
  <si>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</si>
  <si>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</si>
  <si>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</si>
  <si>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</si>
  <si>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</si>
  <si>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</si>
  <si>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</si>
  <si>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</si>
  <si>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</si>
  <si>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</si>
  <si>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</si>
  <si>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</si>
  <si>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</si>
  <si>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</si>
  <si>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</si>
  <si>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</si>
  <si>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</si>
  <si>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</si>
  <si>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</si>
  <si>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</si>
  <si>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</si>
  <si>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</si>
  <si>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</si>
  <si>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</si>
  <si>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</si>
  <si>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</si>
  <si>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</si>
  <si>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</si>
  <si>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</si>
  <si>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</si>
  <si>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</si>
  <si>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</si>
  <si>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</si>
  <si>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</si>
  <si>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</si>
  <si>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</si>
  <si>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</si>
  <si>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</si>
  <si>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</si>
  <si>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</si>
  <si>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</si>
  <si>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</si>
  <si>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</si>
  <si>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</si>
  <si>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</si>
  <si>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</si>
  <si>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</si>
  <si>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</si>
  <si>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</si>
  <si>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</si>
  <si>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</si>
  <si>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</si>
  <si>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</si>
  <si>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</si>
  <si>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</si>
  <si>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</si>
  <si>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</si>
  <si>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</si>
  <si>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</si>
  <si>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</si>
  <si>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</si>
  <si>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</si>
  <si>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</si>
  <si>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</si>
  <si>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</si>
  <si>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</si>
  <si>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</si>
  <si>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</si>
  <si>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</si>
  <si>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</si>
  <si>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</si>
  <si>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</si>
  <si>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</si>
  <si>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</si>
  <si>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</si>
  <si>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</si>
  <si>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</si>
  <si>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</si>
  <si>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</si>
  <si>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</si>
  <si>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</si>
  <si>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</si>
  <si>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</si>
  <si>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</si>
  <si>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</si>
  <si>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</si>
  <si>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</si>
  <si>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</si>
  <si>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</si>
  <si>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</si>
  <si>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</si>
  <si>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</si>
  <si>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</si>
  <si>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</si>
  <si>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</si>
  <si>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</si>
  <si>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</si>
  <si>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</si>
  <si>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</si>
  <si>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</si>
  <si>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</si>
  <si>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</si>
  <si>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</si>
  <si>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</si>
  <si>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</si>
  <si>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</si>
  <si>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</si>
  <si>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</si>
  <si>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</si>
  <si>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</si>
  <si>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</si>
  <si>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</si>
  <si>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</si>
  <si>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</si>
  <si>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</si>
  <si>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</si>
  <si>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</si>
  <si>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</si>
  <si>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</si>
  <si>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</si>
  <si>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</si>
  <si>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</si>
  <si>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</si>
  <si>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</si>
  <si>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</si>
  <si>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</si>
  <si>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</si>
  <si>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</si>
  <si>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</si>
  <si>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</si>
  <si>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</si>
  <si>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</si>
  <si>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</si>
  <si>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</si>
  <si>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</si>
  <si>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</si>
  <si>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</si>
  <si>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</si>
  <si>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</si>
  <si>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</si>
  <si>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</si>
  <si>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</si>
  <si>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</si>
  <si>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</si>
  <si>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</si>
  <si>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</si>
  <si>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</si>
  <si>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</si>
  <si>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</si>
  <si>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</si>
  <si>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</si>
  <si>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</si>
  <si>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</si>
  <si>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</si>
  <si>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</si>
  <si>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</si>
  <si>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</si>
  <si>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</si>
  <si>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</si>
  <si>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</si>
  <si>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</si>
  <si>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</si>
  <si>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</si>
  <si>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</si>
  <si>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</si>
  <si>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</si>
  <si>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</si>
  <si>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</si>
  <si>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</si>
  <si>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</si>
  <si>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</si>
  <si>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</si>
  <si>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</si>
  <si>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</si>
  <si>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</si>
  <si>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</si>
  <si>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</si>
  <si>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</si>
  <si>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</si>
  <si>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</si>
  <si>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</si>
  <si>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</si>
  <si>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</si>
  <si>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</si>
  <si>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</si>
  <si>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</si>
  <si>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</si>
  <si>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</si>
  <si>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</si>
  <si>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</si>
  <si>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</si>
  <si>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</si>
  <si>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</si>
  <si>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</si>
  <si>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</si>
  <si>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</si>
  <si>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</si>
  <si>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</si>
  <si>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</si>
  <si>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</si>
  <si>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</si>
  <si>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</si>
  <si>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</si>
  <si>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</si>
  <si>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</si>
  <si>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</si>
  <si>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</si>
  <si>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</si>
  <si>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</si>
  <si>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</si>
  <si>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</si>
  <si>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</si>
  <si>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</si>
  <si>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</si>
  <si>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</si>
  <si>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</si>
  <si>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</si>
  <si>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</si>
  <si>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</si>
  <si>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</si>
  <si>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</si>
  <si>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</si>
  <si>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</si>
  <si>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</si>
  <si>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</si>
  <si>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</si>
  <si>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</si>
  <si>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</si>
  <si>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</si>
  <si>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</si>
  <si>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</si>
  <si>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</si>
  <si>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</si>
  <si>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</si>
  <si>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</si>
  <si>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</si>
  <si>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</si>
  <si>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</si>
  <si>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</si>
  <si>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</si>
  <si>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</si>
  <si>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</si>
  <si>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</si>
  <si>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</si>
  <si>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</si>
  <si>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</si>
  <si>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</si>
  <si>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</si>
  <si>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</si>
  <si>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</si>
  <si>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</si>
  <si>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</si>
  <si>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</si>
  <si>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</si>
  <si>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</si>
  <si>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</si>
  <si>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</si>
  <si>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</si>
  <si>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</si>
  <si>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</si>
  <si>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</si>
  <si>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</si>
  <si>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</si>
  <si>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</si>
  <si>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</si>
  <si>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</si>
  <si>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</si>
  <si>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</si>
  <si>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</si>
  <si>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</si>
  <si>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</si>
  <si>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</si>
  <si>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</si>
  <si>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</si>
  <si>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</si>
  <si>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</si>
  <si>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</si>
  <si>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</si>
  <si>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</si>
  <si>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</si>
  <si>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</si>
  <si>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</si>
  <si>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</si>
  <si>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</si>
  <si>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</si>
  <si>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</si>
  <si>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</si>
  <si>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</si>
  <si>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</si>
  <si>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</si>
  <si>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</si>
  <si>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</si>
  <si>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</si>
  <si>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</si>
  <si>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</si>
  <si>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</si>
  <si>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</si>
  <si>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</si>
  <si>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</si>
  <si>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</si>
  <si>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</si>
  <si>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</si>
  <si>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</si>
  <si>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</si>
  <si>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</si>
  <si>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</si>
  <si>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</si>
  <si>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</si>
  <si>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</si>
  <si>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</si>
  <si>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</si>
  <si>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</si>
  <si>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</si>
  <si>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</si>
  <si>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</si>
  <si>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</si>
  <si>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</si>
  <si>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</si>
  <si>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</si>
  <si>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</si>
  <si>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</si>
  <si>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</si>
  <si>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</si>
  <si>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</si>
  <si>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</si>
  <si>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</si>
  <si>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</si>
  <si>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</si>
  <si>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</si>
  <si>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</si>
  <si>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</si>
  <si>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</si>
  <si>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</si>
  <si>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</si>
  <si>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</si>
  <si>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</si>
  <si>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</si>
  <si>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</si>
  <si>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</si>
  <si>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</si>
  <si>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</si>
  <si>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</si>
  <si>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</si>
  <si>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</si>
  <si>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</si>
  <si>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</si>
  <si>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</si>
  <si>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</si>
  <si>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</si>
  <si>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</si>
  <si>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</si>
  <si>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</si>
  <si>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</si>
  <si>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</si>
  <si>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</si>
  <si>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</si>
  <si>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</si>
  <si>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</si>
  <si>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</si>
  <si>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</si>
  <si>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</si>
  <si>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</si>
  <si>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</si>
  <si>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</si>
  <si>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</si>
  <si>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</si>
  <si>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</si>
  <si>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</si>
  <si>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</si>
  <si>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</si>
  <si>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</si>
  <si>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</si>
  <si>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</si>
  <si>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</si>
  <si>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</si>
  <si>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</si>
  <si>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</si>
  <si>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</si>
  <si>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</si>
  <si>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</si>
  <si>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</si>
  <si>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</si>
  <si>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</si>
  <si>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</si>
  <si>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</si>
  <si>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</si>
  <si>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</si>
  <si>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</si>
  <si>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</si>
  <si>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</si>
  <si>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</si>
  <si>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</si>
  <si>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</si>
  <si>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</si>
  <si>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</si>
  <si>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</si>
  <si>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</si>
  <si>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</si>
  <si>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</si>
  <si>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</si>
  <si>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</si>
  <si>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</si>
  <si>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</si>
  <si>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</si>
  <si>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</si>
  <si>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</si>
  <si>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</si>
  <si>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</si>
  <si>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</si>
  <si>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</si>
  <si>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</si>
  <si>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</si>
  <si>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</si>
  <si>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</si>
  <si>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</si>
  <si>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</si>
  <si>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</si>
  <si>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</si>
  <si>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</si>
  <si>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</si>
  <si>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</si>
  <si>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</si>
  <si>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</si>
  <si>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</si>
  <si>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</si>
  <si>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</si>
  <si>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</si>
  <si>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</si>
  <si>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</si>
  <si>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</si>
  <si>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</si>
  <si>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</si>
  <si>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</si>
  <si>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</si>
  <si>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</si>
  <si>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</si>
  <si>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</si>
  <si>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</si>
  <si>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</si>
  <si>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</si>
  <si>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</si>
  <si>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</si>
  <si>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</si>
  <si>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</si>
  <si>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</si>
  <si>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</si>
  <si>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</si>
  <si>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</si>
  <si>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</si>
  <si>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</si>
  <si>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</si>
  <si>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</si>
  <si>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</si>
  <si>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</si>
  <si>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</si>
  <si>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</si>
  <si>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</si>
  <si>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</si>
  <si>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</si>
  <si>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</si>
  <si>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</si>
  <si>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</si>
  <si>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</si>
  <si>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</si>
  <si>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</si>
  <si>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</si>
  <si>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</si>
  <si>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</si>
  <si>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</si>
  <si>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</si>
  <si>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</si>
  <si>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</si>
  <si>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</si>
  <si>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</si>
  <si>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</si>
  <si>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</si>
  <si>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</si>
  <si>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</si>
  <si>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</si>
  <si>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</si>
  <si>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</si>
  <si>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</si>
  <si>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</si>
  <si>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</si>
  <si>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</si>
  <si>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</si>
  <si>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</si>
  <si>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</si>
  <si>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</si>
  <si>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</si>
  <si>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</si>
  <si>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</si>
  <si>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</si>
  <si>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</si>
  <si>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</si>
  <si>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</si>
  <si>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</si>
  <si>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</si>
  <si>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</si>
  <si>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</si>
  <si>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</si>
  <si>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</si>
  <si>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</si>
  <si>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</si>
  <si>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</si>
  <si>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</si>
  <si>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</si>
  <si>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</si>
  <si>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</si>
  <si>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</si>
  <si>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</si>
  <si>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</si>
  <si>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</si>
  <si>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</si>
  <si>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</si>
  <si>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</si>
  <si>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</si>
  <si>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</si>
  <si>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</si>
  <si>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</si>
  <si>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</si>
  <si>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</si>
  <si>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</si>
  <si>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</si>
  <si>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</si>
  <si>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</si>
  <si>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</si>
  <si>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</si>
  <si>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</si>
  <si>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</si>
  <si>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</si>
  <si>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</si>
  <si>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</si>
  <si>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</si>
  <si>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</si>
  <si>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</si>
  <si>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</si>
  <si>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</si>
  <si>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</si>
  <si>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</si>
  <si>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</si>
  <si>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</si>
  <si>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</si>
  <si>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</si>
  <si>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</si>
  <si>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</si>
  <si>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</si>
  <si>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</si>
  <si>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</si>
  <si>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</si>
  <si>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</si>
  <si>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</si>
  <si>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</si>
  <si>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</si>
  <si>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</si>
  <si>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</si>
  <si>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</si>
  <si>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</si>
  <si>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</si>
  <si>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</si>
  <si>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</si>
  <si>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</si>
  <si>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</si>
  <si>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</si>
  <si>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</si>
  <si>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</si>
  <si>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</si>
  <si>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</si>
  <si>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</si>
  <si>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</si>
  <si>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</si>
  <si>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</si>
  <si>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</si>
  <si>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</si>
  <si>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</si>
  <si>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</si>
  <si>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</si>
  <si>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</si>
  <si>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</si>
  <si>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</si>
  <si>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</si>
  <si>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</si>
  <si>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</si>
  <si>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</si>
  <si>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</si>
  <si>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</si>
  <si>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</si>
  <si>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</si>
  <si>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</si>
  <si>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</si>
  <si>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</si>
  <si>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</si>
  <si>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</si>
  <si>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</si>
  <si>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</si>
  <si>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</si>
  <si>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</si>
  <si>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</si>
  <si>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</si>
  <si>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</si>
  <si>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</si>
  <si>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</si>
  <si>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</si>
  <si>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</si>
  <si>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</si>
  <si>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</si>
  <si>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</si>
  <si>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</si>
  <si>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</si>
  <si>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</si>
  <si>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</si>
  <si>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</si>
  <si>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</si>
  <si>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</si>
  <si>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</si>
  <si>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</si>
  <si>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</si>
  <si>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</si>
  <si>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</si>
  <si>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</si>
  <si>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</si>
  <si>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</si>
  <si>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</si>
  <si>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</si>
  <si>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</si>
  <si>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</si>
  <si>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</si>
  <si>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</si>
  <si>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</si>
  <si>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</si>
  <si>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</si>
  <si>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</si>
  <si>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</si>
  <si>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</si>
  <si>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</si>
  <si>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</si>
  <si>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</si>
  <si>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</si>
  <si>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</si>
  <si>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</si>
  <si>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</si>
  <si>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</si>
  <si>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</si>
  <si>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</si>
  <si>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</si>
  <si>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</si>
  <si>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</si>
  <si>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</si>
  <si>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</si>
  <si>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</si>
  <si>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</si>
  <si>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</si>
  <si>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</si>
  <si>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</si>
  <si>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</si>
  <si>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</si>
  <si>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</si>
  <si>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</si>
  <si>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</si>
  <si>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</si>
  <si>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</si>
  <si>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</si>
  <si>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</si>
  <si>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</si>
  <si>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</si>
  <si>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</si>
  <si>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</si>
  <si>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</si>
  <si>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</si>
  <si>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</si>
  <si>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</si>
  <si>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</si>
  <si>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</si>
  <si>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</si>
  <si>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</si>
  <si>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</si>
  <si>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</si>
  <si>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</si>
  <si>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</si>
  <si>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</si>
  <si>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</si>
  <si>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</si>
  <si>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</si>
  <si>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</si>
  <si>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</si>
  <si>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</si>
  <si>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</si>
  <si>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</si>
  <si>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</si>
  <si>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</si>
  <si>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</si>
  <si>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</si>
  <si>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</si>
  <si>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</si>
  <si>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</si>
  <si>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</si>
  <si>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</si>
  <si>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</si>
  <si>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</si>
  <si>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</si>
  <si>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</si>
  <si>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</si>
  <si>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</si>
  <si>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</si>
  <si>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</si>
  <si>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</si>
  <si>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</si>
  <si>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</si>
  <si>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</si>
  <si>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</si>
  <si>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</si>
  <si>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</si>
  <si>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</si>
  <si>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</si>
  <si>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</si>
  <si>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</si>
  <si>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</si>
  <si>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</si>
  <si>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</si>
  <si>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</si>
  <si>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</si>
  <si>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</si>
  <si>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</si>
  <si>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</si>
  <si>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</si>
  <si>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</si>
  <si>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</si>
  <si>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</si>
  <si>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</si>
  <si>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</si>
  <si>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</si>
  <si>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</si>
  <si>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</si>
  <si>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</si>
  <si>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</si>
  <si>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</si>
  <si>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</si>
  <si>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</si>
  <si>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</si>
  <si>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</si>
  <si>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</si>
  <si>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</si>
  <si>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</si>
  <si>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</si>
  <si>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</si>
  <si>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</si>
  <si>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</si>
  <si>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</si>
  <si>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</si>
  <si>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</si>
  <si>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</si>
  <si>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</si>
  <si>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</si>
  <si>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</si>
  <si>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</si>
  <si>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</si>
  <si>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</si>
  <si>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</si>
  <si>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</si>
  <si>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</si>
  <si>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</si>
  <si>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</si>
  <si>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</si>
  <si>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</si>
  <si>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</si>
  <si>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</si>
  <si>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</si>
  <si>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</si>
  <si>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</si>
  <si>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</si>
  <si>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</si>
  <si>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</si>
  <si>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</si>
  <si>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</si>
  <si>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</si>
  <si>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</si>
  <si>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</si>
  <si>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</si>
  <si>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</si>
  <si>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</si>
  <si>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</si>
  <si>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</si>
  <si>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</si>
  <si>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</si>
  <si>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</si>
  <si>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</si>
  <si>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</si>
  <si>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</si>
  <si>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</si>
  <si>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</si>
  <si>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</si>
  <si>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</si>
  <si>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</si>
  <si>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</si>
  <si>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</si>
  <si>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</si>
  <si>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</si>
  <si>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</si>
  <si>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</si>
  <si>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</si>
  <si>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</si>
  <si>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</si>
  <si>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</si>
  <si>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</si>
  <si>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</si>
  <si>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</si>
  <si>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</si>
  <si>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</si>
  <si>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</si>
  <si>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</si>
  <si>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</si>
  <si>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</si>
  <si>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</si>
  <si>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</si>
  <si>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</si>
  <si>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</si>
  <si>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</si>
  <si>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</si>
  <si>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</si>
  <si>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</si>
  <si>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</si>
  <si>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</si>
  <si>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</si>
  <si>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</si>
  <si>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</si>
  <si>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</si>
  <si>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</si>
  <si>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</si>
  <si>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</si>
  <si>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</si>
  <si>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</si>
  <si>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</si>
  <si>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</si>
  <si>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</si>
  <si>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</si>
  <si>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</si>
  <si>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</si>
  <si>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</si>
  <si>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</si>
  <si>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</si>
  <si>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</si>
  <si>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</si>
  <si>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</si>
  <si>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</si>
  <si>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</si>
  <si>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</si>
  <si>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</si>
  <si>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</si>
  <si>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</si>
  <si>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</si>
  <si>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</si>
  <si>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</si>
  <si>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</si>
  <si>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</si>
  <si>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</si>
  <si>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</si>
  <si>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</si>
  <si>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</si>
  <si>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</si>
  <si>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</si>
  <si>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</si>
  <si>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</si>
  <si>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</si>
  <si>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</si>
  <si>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</si>
  <si>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</si>
  <si>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</si>
  <si>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</si>
  <si>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</si>
  <si>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</si>
  <si>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</si>
  <si>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</si>
  <si>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</si>
  <si>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</si>
  <si>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</si>
  <si>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</si>
  <si>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</si>
  <si>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</si>
  <si>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</si>
  <si>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</si>
  <si>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</si>
  <si>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</si>
  <si>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</si>
  <si>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</si>
  <si>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</si>
  <si>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</si>
  <si>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</si>
  <si>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</si>
  <si>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</si>
  <si>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</si>
  <si>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</si>
  <si>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</si>
  <si>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</si>
  <si>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</si>
  <si>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</si>
  <si>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</si>
  <si>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</si>
  <si>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</si>
  <si>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</si>
  <si>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</si>
  <si>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</si>
  <si>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</si>
  <si>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</si>
  <si>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</si>
  <si>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</si>
  <si>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</si>
  <si>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</si>
  <si>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</si>
  <si>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</si>
  <si>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</si>
  <si>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</si>
  <si>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</si>
  <si>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</si>
  <si>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</si>
  <si>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</si>
  <si>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</si>
  <si>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</si>
  <si>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</si>
  <si>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</si>
  <si>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</si>
  <si>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</si>
  <si>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</si>
  <si>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</si>
  <si>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</si>
  <si>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</si>
  <si>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</si>
  <si>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</si>
  <si>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</si>
  <si>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</si>
  <si>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</si>
  <si>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</si>
  <si>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</si>
  <si>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</si>
  <si>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</si>
  <si>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</si>
  <si>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</si>
  <si>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</si>
  <si>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</si>
  <si>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</si>
  <si>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</si>
  <si>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</si>
  <si>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</si>
  <si>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</si>
  <si>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</si>
  <si>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</si>
  <si>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</si>
  <si>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</si>
  <si>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</si>
  <si>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</si>
  <si>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</si>
  <si>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</si>
  <si>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</si>
  <si>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</si>
  <si>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</si>
  <si>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</si>
  <si>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</si>
  <si>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</si>
  <si>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</si>
  <si>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</si>
  <si>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</si>
  <si>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</si>
  <si>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</si>
  <si>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</si>
  <si>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</si>
  <si>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</si>
  <si>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</si>
  <si>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</si>
  <si>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</si>
  <si>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</si>
  <si>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</si>
  <si>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</si>
  <si>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</si>
  <si>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</si>
  <si>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</si>
  <si>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</si>
  <si>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</si>
  <si>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</si>
  <si>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</si>
  <si>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</si>
  <si>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</si>
  <si>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</si>
  <si>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</si>
  <si>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</si>
  <si>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</si>
  <si>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</si>
  <si>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</si>
  <si>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</si>
  <si>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</si>
  <si>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</si>
  <si>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</si>
  <si>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</si>
  <si>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</si>
  <si>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</si>
  <si>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</si>
  <si>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</si>
  <si>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</si>
  <si>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</si>
  <si>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</si>
  <si>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</si>
  <si>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</si>
  <si>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</si>
  <si>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</si>
  <si>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</si>
  <si>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</si>
  <si>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</si>
  <si>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</si>
  <si>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</si>
  <si>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</si>
  <si>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</si>
  <si>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</si>
  <si>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</si>
  <si>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</si>
  <si>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</si>
  <si>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</si>
  <si>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</si>
  <si>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</si>
  <si>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</si>
  <si>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</si>
  <si>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</si>
  <si>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</si>
  <si>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</si>
  <si>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</si>
  <si>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</si>
  <si>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</si>
  <si>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</si>
  <si>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</si>
  <si>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</si>
  <si>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</si>
  <si>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</si>
  <si>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</si>
  <si>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</si>
  <si>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</si>
  <si>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</si>
  <si>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</si>
  <si>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</si>
  <si>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</si>
  <si>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</si>
  <si>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</si>
  <si>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</si>
  <si>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</si>
  <si>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</si>
  <si>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</si>
  <si>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</si>
  <si>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</si>
  <si>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</si>
  <si>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</si>
  <si>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</si>
  <si>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</si>
  <si>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</si>
  <si>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</si>
  <si>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</si>
  <si>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</si>
  <si>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</si>
  <si>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</si>
  <si>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</si>
  <si>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</si>
  <si>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</si>
  <si>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</si>
  <si>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</si>
  <si>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</si>
  <si>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</si>
  <si>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</si>
  <si>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</si>
  <si>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</si>
  <si>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</si>
  <si>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</si>
  <si>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</si>
  <si>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</si>
  <si>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</si>
  <si>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</si>
  <si>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</si>
  <si>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</si>
  <si>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</si>
  <si>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</si>
  <si>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</si>
  <si>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</si>
  <si>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</si>
  <si>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</si>
  <si>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</si>
  <si>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</si>
  <si>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</si>
  <si>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</si>
  <si>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</si>
  <si>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</si>
  <si>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</si>
  <si>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</si>
  <si>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</si>
  <si>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</si>
  <si>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</si>
  <si>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</si>
  <si>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</si>
  <si>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</si>
  <si>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</si>
  <si>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</si>
  <si>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</si>
  <si>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</si>
  <si>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</si>
  <si>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</si>
  <si>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</si>
  <si>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</si>
  <si>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</si>
  <si>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</si>
  <si>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</si>
  <si>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</si>
  <si>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</si>
  <si>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</si>
  <si>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</si>
  <si>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</si>
  <si>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</si>
  <si>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</si>
  <si>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</si>
  <si>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</si>
  <si>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</si>
  <si>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</si>
  <si>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</si>
  <si>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</si>
  <si>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</si>
  <si>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</si>
  <si>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</si>
  <si>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</si>
  <si>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</si>
  <si>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</si>
  <si>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</si>
  <si>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</si>
  <si>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</si>
  <si>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</si>
  <si>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</si>
  <si>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</si>
  <si>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</si>
  <si>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</si>
  <si>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</si>
  <si>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</si>
  <si>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</si>
  <si>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</si>
  <si>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</si>
  <si>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</si>
  <si>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</si>
  <si>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</si>
  <si>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</si>
  <si>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</si>
  <si>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</si>
  <si>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</si>
  <si>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</si>
  <si>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</si>
  <si>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</si>
  <si>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</si>
  <si>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</si>
  <si>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</si>
  <si>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</si>
  <si>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</si>
  <si>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</si>
  <si>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</si>
  <si>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</si>
  <si>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</si>
  <si>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</si>
  <si>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</si>
  <si>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</si>
  <si>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</si>
  <si>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</si>
  <si>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</si>
  <si>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</si>
  <si>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</si>
  <si>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</si>
  <si>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</si>
  <si>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</si>
  <si>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</si>
  <si>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</si>
  <si>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</si>
  <si>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</si>
  <si>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</si>
  <si>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</si>
  <si>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</si>
  <si>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</si>
  <si>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</si>
  <si>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</si>
  <si>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</si>
  <si>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</si>
  <si>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</si>
  <si>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</si>
  <si>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</si>
  <si>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</si>
  <si>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</si>
  <si>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</si>
  <si>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</si>
  <si>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</si>
  <si>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</si>
  <si>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</si>
  <si>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</si>
  <si>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</si>
  <si>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</si>
  <si>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</si>
  <si>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</si>
  <si>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</si>
  <si>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</si>
  <si>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</si>
  <si>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</si>
  <si>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</si>
  <si>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</si>
  <si>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</si>
  <si>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</si>
  <si>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</si>
  <si>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</si>
  <si>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</si>
  <si>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</si>
  <si>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</si>
  <si>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</si>
  <si>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</si>
  <si>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</si>
  <si>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</si>
  <si>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</si>
  <si>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</si>
  <si>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</si>
  <si>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</si>
  <si>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</si>
  <si>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</si>
  <si>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</si>
  <si>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</si>
  <si>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</si>
  <si>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</si>
  <si>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</si>
  <si>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</si>
  <si>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</si>
  <si>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</si>
  <si>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</si>
  <si>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</si>
  <si>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</si>
  <si>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</si>
  <si>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</si>
  <si>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</si>
  <si>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</si>
  <si>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</si>
  <si>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</si>
  <si>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</si>
  <si>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</si>
  <si>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</si>
  <si>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</si>
  <si>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</si>
  <si>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</si>
  <si>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</si>
  <si>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</si>
  <si>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</si>
  <si>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</si>
  <si>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</si>
  <si>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</si>
  <si>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</si>
  <si>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</si>
  <si>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</si>
  <si>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</si>
  <si>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</si>
  <si>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</si>
  <si>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</si>
  <si>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</si>
  <si>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</si>
  <si>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</si>
  <si>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</si>
  <si>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</si>
  <si>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</si>
  <si>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</si>
  <si>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</si>
  <si>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</si>
  <si>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</si>
  <si>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</si>
  <si>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</si>
  <si>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</si>
  <si>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</si>
  <si>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</si>
  <si>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</si>
  <si>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</si>
  <si>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</si>
  <si>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</si>
  <si>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</si>
  <si>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</si>
  <si>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</si>
  <si>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</si>
  <si>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</si>
  <si>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</si>
  <si>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</si>
  <si>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</si>
  <si>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</si>
  <si>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</si>
  <si>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</si>
  <si>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</si>
  <si>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</si>
  <si>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</si>
  <si>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</si>
  <si>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</si>
  <si>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</si>
  <si>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</si>
  <si>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</si>
  <si>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</si>
  <si>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</si>
  <si>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</si>
  <si>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</si>
  <si>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</si>
  <si>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</si>
  <si>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</si>
  <si>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</si>
  <si>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</si>
  <si>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</si>
  <si>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</si>
  <si>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</si>
  <si>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</si>
  <si>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</si>
  <si>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</si>
  <si>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</si>
  <si>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</si>
  <si>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</si>
  <si>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</si>
  <si>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</si>
  <si>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</si>
  <si>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</si>
  <si>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</si>
  <si>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</si>
  <si>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</si>
  <si>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</si>
  <si>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</si>
  <si>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</si>
  <si>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</si>
  <si>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</si>
  <si>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</si>
  <si>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</si>
  <si>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</si>
  <si>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</si>
  <si>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</si>
  <si>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</si>
  <si>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</si>
  <si>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</si>
  <si>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</si>
  <si>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</si>
  <si>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</si>
  <si>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</si>
  <si>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</si>
  <si>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</si>
  <si>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</si>
  <si>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</si>
  <si>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</si>
  <si>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</si>
  <si>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</si>
  <si>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</si>
  <si>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</si>
  <si>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</si>
  <si>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</si>
  <si>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</si>
  <si>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</si>
  <si>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</si>
  <si>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</si>
  <si>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</si>
  <si>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</si>
  <si>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</si>
  <si>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</si>
  <si>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</si>
  <si>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</si>
  <si>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</si>
  <si>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</si>
  <si>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</si>
  <si>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</si>
  <si>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</si>
  <si>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</si>
  <si>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</si>
  <si>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</si>
  <si>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</si>
  <si>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</si>
  <si>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</si>
  <si>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</si>
  <si>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</si>
  <si>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</si>
  <si>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</si>
  <si>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</si>
  <si>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</si>
  <si>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</si>
  <si>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</si>
  <si>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</si>
  <si>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</si>
  <si>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</si>
  <si>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</si>
  <si>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</si>
  <si>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</si>
  <si>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</si>
  <si>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</si>
  <si>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</si>
  <si>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</si>
  <si>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</si>
  <si>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</si>
  <si>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</si>
  <si>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</si>
  <si>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</si>
  <si>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</si>
  <si>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</si>
  <si>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</si>
  <si>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</si>
  <si>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</si>
  <si>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</si>
  <si>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</si>
  <si>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</si>
  <si>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</si>
  <si>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</si>
  <si>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</si>
  <si>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</si>
  <si>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</si>
  <si>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</si>
  <si>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</si>
  <si>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</si>
  <si>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</si>
  <si>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</si>
  <si>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</si>
  <si>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</si>
  <si>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</si>
  <si>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</si>
  <si>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</si>
  <si>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</si>
  <si>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</si>
  <si>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</si>
  <si>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</si>
  <si>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</si>
  <si>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</si>
  <si>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</si>
  <si>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</si>
  <si>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</si>
  <si>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</si>
  <si>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</si>
  <si>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</si>
  <si>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</si>
  <si>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</si>
  <si>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</si>
  <si>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</si>
  <si>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</si>
  <si>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</si>
  <si>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</si>
  <si>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</si>
  <si>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</si>
  <si>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</si>
  <si>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</si>
  <si>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</si>
  <si>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</si>
  <si>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</si>
  <si>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</si>
  <si>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</si>
  <si>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</si>
  <si>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</si>
  <si>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</si>
  <si>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</si>
  <si>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</si>
  <si>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</si>
  <si>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</si>
  <si>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</si>
  <si>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</si>
  <si>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</si>
  <si>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</si>
  <si>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</si>
  <si>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</si>
  <si>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</si>
  <si>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</si>
  <si>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</si>
  <si>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</si>
  <si>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</si>
  <si>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</si>
  <si>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</si>
  <si>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</si>
  <si>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</si>
  <si>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</si>
  <si>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</si>
  <si>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</si>
  <si>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</si>
  <si>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</si>
  <si>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</si>
  <si>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</si>
  <si>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</si>
  <si>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</si>
  <si>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</si>
  <si>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</si>
  <si>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</si>
  <si>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</si>
  <si>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</si>
  <si>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</si>
  <si>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</si>
  <si>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</si>
  <si>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</si>
  <si>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</si>
  <si>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</si>
  <si>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</si>
  <si>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</si>
  <si>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</si>
  <si>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</si>
  <si>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</si>
  <si>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</si>
  <si>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</si>
  <si>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</si>
  <si>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</si>
  <si>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</si>
  <si>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</si>
  <si>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</si>
  <si>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</si>
  <si>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</si>
  <si>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</si>
  <si>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</si>
  <si>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</si>
  <si>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</si>
  <si>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</si>
  <si>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</si>
  <si>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</si>
  <si>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</si>
  <si>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</si>
  <si>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</si>
  <si>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</si>
  <si>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</si>
  <si>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</si>
  <si>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</si>
  <si>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</si>
  <si>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</si>
  <si>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</si>
  <si>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</si>
  <si>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</si>
  <si>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</si>
  <si>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</si>
  <si>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</si>
  <si>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</si>
  <si>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</si>
  <si>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</si>
  <si>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</si>
  <si>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</si>
  <si>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</si>
  <si>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</si>
  <si>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</si>
  <si>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</si>
  <si>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</si>
  <si>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</si>
  <si>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</si>
  <si>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</si>
  <si>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</si>
  <si>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</si>
  <si>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</si>
  <si>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</si>
  <si>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</si>
  <si>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</si>
  <si>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</si>
  <si>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</si>
  <si>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</si>
  <si>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</si>
  <si>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</si>
  <si>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</si>
  <si>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</si>
  <si>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</si>
  <si>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</si>
  <si>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</si>
  <si>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</si>
  <si>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</si>
  <si>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</si>
  <si>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</si>
  <si>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</si>
  <si>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</si>
  <si>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</si>
  <si>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</si>
  <si>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</si>
  <si>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</si>
  <si>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</si>
  <si>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</si>
  <si>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</si>
  <si>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</si>
  <si>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</si>
  <si>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</si>
  <si>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</si>
  <si>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</si>
  <si>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</si>
  <si>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</si>
  <si>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</si>
  <si>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</si>
  <si>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</si>
  <si>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</si>
  <si>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</si>
  <si>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</si>
  <si>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</si>
  <si>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</si>
  <si>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</si>
  <si>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</si>
  <si>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</si>
  <si>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</si>
  <si>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</si>
  <si>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</si>
  <si>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</si>
  <si>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</si>
  <si>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</si>
  <si>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</si>
  <si>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</si>
  <si>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</si>
  <si>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</si>
  <si>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</si>
  <si>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</si>
  <si>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</si>
  <si>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</si>
  <si>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</si>
  <si>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</si>
  <si>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</si>
  <si>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</si>
  <si>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</si>
  <si>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</si>
  <si>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</si>
  <si>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</si>
  <si>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</si>
  <si>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</si>
  <si>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</si>
  <si>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</si>
  <si>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</si>
  <si>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</si>
  <si>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</si>
  <si>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</si>
  <si>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</si>
  <si>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</si>
  <si>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</si>
  <si>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</si>
  <si>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</si>
  <si>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</si>
  <si>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</si>
  <si>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</si>
  <si>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</si>
  <si>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</si>
  <si>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</si>
  <si>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</si>
  <si>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</si>
  <si>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</si>
  <si>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</si>
  <si>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</si>
  <si>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</si>
  <si>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</si>
  <si>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</si>
  <si>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</si>
  <si>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</si>
  <si>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</si>
  <si>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</si>
  <si>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</si>
  <si>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</si>
  <si>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</si>
  <si>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</si>
  <si>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</si>
  <si>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</si>
  <si>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</si>
  <si>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</si>
  <si>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</si>
  <si>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</si>
  <si>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</si>
  <si>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</si>
  <si>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</si>
  <si>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</si>
  <si>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</si>
  <si>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</si>
  <si>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</si>
  <si>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</si>
  <si>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</si>
  <si>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</si>
  <si>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</si>
  <si>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</si>
  <si>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</si>
  <si>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</si>
  <si>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</si>
  <si>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</si>
  <si>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</si>
  <si>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</si>
  <si>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</si>
  <si>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</si>
  <si>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</si>
  <si>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</si>
  <si>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</si>
  <si>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</si>
  <si>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</si>
  <si>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</si>
  <si>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</si>
  <si>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</si>
  <si>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</si>
  <si>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</si>
  <si>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</si>
  <si>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</si>
  <si>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</si>
  <si>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</si>
  <si>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</si>
  <si>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</si>
  <si>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</si>
  <si>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</si>
  <si>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</si>
  <si>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</si>
  <si>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</si>
  <si>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</si>
  <si>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</si>
  <si>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</si>
  <si>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</si>
  <si>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</si>
  <si>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</si>
  <si>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</si>
  <si>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</si>
  <si>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</si>
  <si>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</si>
  <si>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</si>
  <si>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</si>
  <si>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</si>
  <si>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</si>
  <si>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</si>
  <si>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</si>
  <si>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</si>
  <si>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</si>
  <si>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</si>
  <si>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</si>
  <si>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</si>
  <si>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</si>
  <si>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</si>
  <si>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</si>
  <si>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</si>
  <si>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</si>
  <si>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</si>
  <si>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</si>
  <si>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</si>
  <si>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</si>
  <si>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</si>
  <si>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</si>
  <si>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</si>
  <si>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</si>
  <si>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</si>
  <si>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</si>
  <si>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</si>
  <si>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</si>
  <si>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</si>
  <si>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</si>
  <si>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</si>
  <si>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</si>
  <si>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</si>
  <si>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</si>
  <si>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</si>
  <si>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</si>
  <si>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</si>
  <si>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</si>
  <si>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</si>
  <si>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</si>
  <si>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</si>
  <si>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</si>
  <si>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</si>
  <si>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</si>
  <si>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</si>
  <si>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</si>
  <si>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</si>
  <si>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</si>
  <si>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</si>
  <si>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</si>
  <si>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</si>
  <si>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</si>
  <si>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</si>
  <si>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</si>
  <si>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</si>
  <si>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</si>
  <si>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</si>
  <si>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</si>
  <si>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</si>
  <si>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</si>
  <si>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</si>
  <si>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</si>
  <si>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</si>
  <si>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</si>
  <si>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</si>
  <si>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</si>
  <si>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</si>
  <si>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</si>
  <si>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</si>
  <si>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</si>
  <si>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</si>
  <si>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</si>
  <si>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</si>
  <si>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</si>
  <si>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</si>
  <si>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</si>
  <si>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</si>
  <si>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</si>
  <si>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</si>
  <si>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</si>
  <si>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</si>
  <si>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</si>
  <si>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</si>
  <si>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</si>
  <si>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</si>
  <si>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</si>
  <si>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</si>
  <si>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</si>
  <si>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</si>
  <si>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</si>
  <si>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</si>
  <si>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</si>
  <si>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</si>
  <si>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</si>
  <si>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</si>
  <si>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</si>
  <si>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</si>
  <si>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</si>
  <si>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</si>
  <si>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</si>
  <si>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</si>
  <si>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</si>
  <si>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</si>
  <si>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</si>
  <si>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</si>
  <si>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</si>
  <si>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</si>
  <si>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</si>
  <si>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</si>
  <si>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</si>
  <si>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</si>
  <si>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</si>
  <si>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</si>
  <si>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</si>
  <si>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</si>
  <si>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</si>
  <si>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</si>
  <si>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</si>
  <si>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</si>
  <si>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</si>
  <si>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</si>
  <si>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</si>
  <si>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</si>
  <si>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</si>
  <si>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</si>
  <si>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</si>
  <si>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</si>
  <si>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</si>
  <si>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</si>
  <si>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</si>
  <si>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</si>
  <si>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</si>
  <si>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</si>
  <si>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</si>
  <si>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</si>
  <si>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</si>
  <si>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</si>
  <si>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</si>
  <si>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</si>
  <si>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</si>
  <si>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</si>
  <si>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</si>
  <si>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</si>
  <si>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</si>
  <si>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</si>
  <si>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</si>
  <si>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</si>
  <si>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</si>
  <si>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</si>
  <si>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</si>
  <si>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</si>
  <si>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</si>
  <si>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</si>
  <si>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</si>
  <si>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</si>
  <si>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</si>
  <si>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</si>
  <si>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</si>
  <si>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</si>
  <si>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</si>
  <si>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</si>
  <si>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</si>
  <si>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</si>
  <si>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</si>
  <si>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</si>
  <si>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</si>
  <si>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</si>
  <si>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</si>
  <si>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</si>
  <si>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</si>
  <si>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</si>
  <si>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</si>
  <si>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</si>
  <si>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</si>
  <si>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</si>
  <si>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</si>
  <si>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</si>
  <si>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</si>
  <si>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</si>
  <si>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</si>
  <si>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</si>
  <si>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</si>
  <si>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</si>
  <si>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</si>
  <si>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</si>
  <si>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</si>
  <si>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</si>
  <si>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</si>
  <si>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</si>
  <si>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</si>
  <si>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</si>
  <si>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</si>
  <si>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</si>
  <si>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</si>
  <si>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</si>
  <si>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</si>
  <si>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</si>
  <si>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</si>
  <si>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</si>
  <si>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</si>
  <si>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</si>
  <si>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</si>
  <si>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</si>
  <si>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</si>
  <si>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</si>
  <si>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</si>
  <si>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</si>
  <si>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</si>
  <si>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</si>
  <si>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</si>
  <si>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</si>
  <si>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</si>
  <si>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</si>
  <si>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</si>
  <si>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</si>
  <si>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</si>
  <si>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</si>
  <si>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</si>
  <si>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</si>
  <si>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</si>
  <si>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</si>
  <si>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</si>
  <si>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</si>
  <si>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</si>
  <si>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</si>
  <si>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</si>
  <si>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</si>
  <si>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</si>
  <si>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</si>
  <si>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</si>
  <si>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</si>
  <si>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</si>
  <si>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</si>
  <si>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</si>
  <si>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</si>
  <si>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</si>
  <si>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</si>
  <si>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</si>
  <si>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</si>
  <si>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</si>
  <si>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</si>
  <si>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</si>
  <si>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</si>
  <si>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</si>
  <si>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</si>
  <si>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</si>
  <si>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</si>
  <si>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</si>
  <si>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</si>
  <si>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</si>
  <si>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</si>
  <si>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</si>
  <si>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</si>
  <si>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</si>
  <si>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</si>
  <si>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</si>
  <si>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</si>
  <si>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</si>
  <si>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</si>
  <si>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</si>
  <si>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</si>
  <si>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</si>
  <si>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</si>
  <si>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</si>
  <si>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</si>
  <si>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</si>
  <si>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</si>
  <si>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</si>
  <si>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</si>
  <si>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</si>
  <si>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</si>
  <si>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</si>
  <si>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</si>
  <si>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</si>
  <si>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</si>
  <si>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</si>
  <si>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</si>
  <si>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</si>
  <si>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</si>
  <si>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</si>
  <si>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</si>
  <si>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</si>
  <si>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</si>
  <si>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</si>
  <si>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</si>
  <si>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</si>
  <si>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</si>
  <si>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</si>
  <si>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</si>
  <si>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</si>
  <si>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</si>
  <si>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</si>
  <si>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</si>
  <si>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</si>
  <si>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</si>
  <si>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</si>
  <si>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</si>
  <si>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</si>
  <si>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</si>
  <si>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</si>
  <si>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</si>
  <si>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</si>
  <si>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</si>
  <si>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</si>
  <si>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</si>
  <si>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</si>
  <si>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</si>
  <si>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</si>
  <si>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</si>
  <si>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</si>
  <si>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</si>
  <si>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</si>
  <si>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</si>
  <si>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</si>
  <si>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</si>
  <si>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</si>
  <si>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</si>
  <si>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</si>
  <si>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</si>
  <si>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</si>
  <si>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</si>
  <si>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</si>
  <si>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</si>
  <si>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</si>
  <si>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</si>
  <si>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</si>
  <si>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</si>
  <si>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</si>
  <si>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</si>
  <si>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</si>
  <si>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</si>
  <si>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</si>
  <si>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</si>
  <si>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</si>
  <si>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</si>
  <si>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</si>
  <si>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</si>
  <si>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</si>
  <si>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</si>
  <si>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</si>
  <si>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</si>
  <si>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</si>
  <si>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</si>
  <si>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</si>
  <si>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</si>
  <si>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</si>
  <si>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</si>
  <si>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</si>
  <si>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</si>
  <si>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</si>
  <si>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</si>
  <si>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</si>
  <si>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</si>
  <si>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</si>
  <si>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</si>
  <si>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</si>
  <si>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</si>
  <si>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</si>
  <si>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</si>
  <si>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</si>
  <si>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</si>
  <si>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</si>
  <si>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</si>
  <si>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</si>
  <si>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</si>
  <si>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</si>
  <si>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</si>
  <si>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</si>
  <si>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</si>
  <si>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</si>
  <si>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</si>
  <si>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</si>
  <si>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</si>
  <si>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</si>
  <si>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</si>
  <si>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</si>
  <si>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</si>
  <si>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</si>
  <si>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</si>
  <si>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</si>
  <si>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</si>
  <si>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</si>
  <si>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</si>
  <si>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</si>
  <si>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</si>
  <si>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</si>
  <si>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</si>
  <si>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</si>
  <si>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</si>
  <si>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</si>
  <si>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</si>
  <si>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</si>
  <si>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</si>
  <si>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</si>
  <si>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</si>
  <si>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</si>
  <si>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</si>
  <si>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</si>
  <si>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</si>
  <si>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</si>
  <si>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</si>
  <si>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</si>
  <si>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</si>
  <si>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</si>
  <si>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</si>
  <si>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</si>
  <si>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</si>
  <si>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</si>
  <si>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</si>
  <si>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</si>
  <si>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</si>
  <si>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</si>
  <si>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</si>
  <si>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</si>
  <si>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</si>
  <si>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</si>
  <si>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</si>
  <si>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</si>
  <si>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</si>
  <si>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</si>
  <si>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</si>
  <si>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</si>
  <si>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</si>
  <si>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</si>
  <si>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</si>
  <si>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</si>
  <si>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</si>
  <si>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</si>
  <si>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</si>
  <si>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</si>
  <si>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</si>
  <si>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</si>
  <si>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</si>
  <si>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</si>
  <si>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</si>
  <si>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</si>
  <si>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</si>
  <si>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</si>
  <si>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</si>
  <si>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</si>
  <si>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</si>
  <si>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</si>
  <si>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</si>
  <si>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</si>
  <si>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</si>
  <si>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</si>
  <si>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</si>
  <si>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</si>
  <si>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</si>
  <si>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</si>
  <si>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</si>
  <si>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</si>
  <si>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</si>
  <si>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</si>
  <si>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</si>
  <si>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</si>
  <si>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</si>
  <si>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</si>
  <si>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</si>
  <si>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</si>
  <si>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</si>
  <si>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</si>
  <si>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</si>
  <si>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</si>
  <si>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</si>
  <si>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</si>
  <si>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</si>
  <si>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</si>
  <si>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</si>
  <si>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</si>
  <si>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</si>
  <si>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</si>
  <si>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</si>
  <si>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</si>
  <si>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</si>
  <si>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</si>
  <si>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</si>
  <si>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</si>
  <si>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</si>
  <si>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</si>
  <si>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</si>
  <si>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</si>
  <si>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</si>
  <si>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</si>
  <si>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</si>
  <si>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</si>
  <si>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</si>
  <si>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</si>
  <si>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</si>
  <si>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</si>
  <si>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</si>
  <si>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</si>
  <si>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</si>
  <si>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</si>
  <si>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</si>
  <si>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</si>
  <si>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</si>
  <si>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</si>
  <si>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</si>
  <si>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</si>
  <si>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</si>
  <si>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</si>
  <si>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</si>
  <si>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</si>
  <si>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</si>
  <si>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</si>
  <si>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</si>
  <si>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</si>
  <si>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</si>
  <si>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</si>
  <si>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</si>
  <si>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</si>
  <si>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</si>
  <si>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</si>
  <si>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</si>
  <si>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</si>
  <si>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</si>
  <si>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</si>
  <si>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</si>
  <si>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</si>
  <si>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</si>
  <si>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</si>
  <si>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</si>
  <si>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</si>
  <si>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</si>
  <si>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</si>
  <si>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</si>
  <si>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</si>
  <si>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</si>
  <si>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</si>
  <si>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</si>
  <si>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</si>
  <si>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</si>
  <si>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</si>
  <si>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</si>
  <si>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</si>
  <si>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</si>
  <si>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</si>
  <si>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</si>
  <si>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</si>
  <si>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</si>
  <si>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</si>
  <si>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</si>
  <si>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</si>
  <si>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</si>
  <si>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</si>
  <si>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</si>
  <si>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</si>
  <si>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</si>
  <si>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</si>
  <si>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</si>
  <si>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</si>
  <si>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</si>
  <si>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</si>
  <si>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</si>
  <si>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</si>
  <si>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</si>
  <si>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</si>
  <si>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</si>
  <si>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</si>
  <si>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</si>
  <si>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</si>
  <si>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</si>
  <si>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</si>
  <si>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</si>
  <si>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</si>
  <si>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</si>
  <si>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</si>
  <si>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</si>
  <si>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</si>
  <si>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</si>
  <si>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</si>
  <si>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</si>
  <si>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</si>
  <si>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</si>
  <si>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</si>
  <si>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</si>
  <si>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</si>
  <si>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</si>
  <si>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</si>
  <si>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</si>
  <si>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</si>
  <si>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</si>
  <si>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</si>
  <si>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</si>
  <si>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</si>
  <si>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</si>
  <si>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</si>
  <si>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</si>
  <si>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</si>
  <si>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</si>
  <si>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</si>
  <si>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</si>
  <si>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</si>
  <si>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</si>
  <si>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</si>
  <si>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</si>
  <si>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</si>
  <si>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</si>
  <si>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</si>
  <si>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</si>
  <si>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</si>
  <si>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</si>
  <si>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</si>
  <si>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</si>
  <si>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</si>
  <si>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</si>
  <si>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</si>
  <si>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</si>
  <si>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</si>
  <si>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</si>
  <si>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</si>
  <si>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</si>
  <si>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</si>
  <si>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</si>
  <si>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</si>
  <si>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</si>
  <si>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</si>
  <si>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</si>
  <si>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</si>
  <si>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</si>
  <si>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</si>
  <si>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</si>
  <si>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</si>
  <si>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</si>
  <si>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</si>
  <si>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</si>
  <si>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</si>
  <si>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</si>
  <si>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</si>
  <si>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</si>
  <si>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</si>
  <si>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</si>
  <si>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</si>
  <si>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</si>
  <si>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</si>
  <si>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</si>
  <si>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</si>
  <si>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</si>
  <si>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</si>
  <si>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</si>
  <si>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</si>
  <si>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</si>
  <si>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</si>
  <si>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</si>
  <si>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</si>
  <si>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</si>
  <si>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</si>
  <si>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</si>
  <si>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</si>
  <si>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</si>
  <si>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</si>
  <si>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</si>
  <si>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</si>
  <si>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</si>
  <si>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</si>
  <si>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</si>
  <si>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</si>
  <si>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</si>
  <si>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</si>
  <si>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</si>
  <si>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</si>
  <si>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</si>
  <si>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</si>
  <si>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</si>
  <si>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</si>
  <si>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</si>
  <si>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</si>
  <si>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</si>
  <si>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</si>
  <si>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</si>
  <si>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</si>
  <si>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</si>
  <si>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</si>
  <si>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</si>
  <si>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</si>
  <si>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</si>
  <si>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</si>
  <si>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</si>
  <si>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</si>
  <si>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</si>
  <si>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</si>
  <si>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</si>
  <si>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</si>
  <si>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</si>
  <si>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</si>
  <si>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</si>
  <si>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</si>
  <si>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</si>
  <si>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</si>
  <si>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</si>
  <si>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</si>
  <si>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</si>
  <si>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</si>
  <si>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</si>
  <si>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</si>
  <si>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</si>
  <si>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</si>
  <si>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</si>
  <si>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</si>
  <si>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</si>
  <si>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</si>
  <si>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</si>
  <si>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</si>
  <si>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</si>
  <si>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</si>
  <si>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</si>
  <si>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</si>
  <si>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</si>
  <si>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</si>
  <si>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</si>
  <si>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</si>
  <si>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</si>
  <si>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</si>
  <si>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</si>
  <si>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</si>
  <si>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</si>
  <si>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</si>
  <si>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</si>
  <si>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</si>
  <si>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</si>
  <si>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</si>
  <si>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</si>
  <si>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</si>
  <si>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</si>
  <si>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</si>
  <si>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</si>
  <si>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</si>
  <si>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</si>
  <si>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</si>
  <si>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</si>
  <si>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</si>
  <si>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</si>
  <si>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</si>
  <si>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</si>
  <si>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</si>
  <si>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</si>
  <si>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</si>
  <si>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</si>
  <si>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</si>
  <si>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</si>
  <si>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</si>
  <si>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</si>
  <si>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</si>
  <si>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</si>
  <si>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</si>
  <si>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</si>
  <si>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</si>
  <si>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</si>
  <si>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</si>
  <si>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</si>
  <si>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</si>
  <si>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</si>
  <si>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</si>
  <si>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</si>
  <si>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</si>
  <si>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</si>
  <si>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</si>
  <si>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</si>
  <si>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</si>
  <si>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</si>
  <si>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</si>
  <si>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</si>
  <si>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</si>
  <si>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</si>
  <si>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</si>
  <si>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</si>
  <si>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</si>
  <si>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</si>
  <si>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</si>
  <si>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</si>
  <si>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</si>
  <si>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</si>
  <si>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</si>
  <si>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</si>
  <si>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</si>
  <si>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</si>
  <si>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</si>
  <si>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</si>
  <si>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</si>
  <si>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</si>
  <si>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</si>
  <si>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</si>
  <si>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</si>
  <si>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</si>
  <si>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</si>
  <si>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</si>
  <si>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</si>
  <si>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</si>
  <si>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</si>
  <si>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</si>
  <si>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</si>
  <si>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</si>
  <si>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</si>
  <si>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</si>
  <si>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</si>
  <si>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</si>
  <si>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</si>
  <si>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</si>
  <si>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</si>
  <si>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</si>
  <si>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</si>
  <si>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</si>
  <si>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</si>
  <si>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</si>
  <si>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</si>
  <si>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</si>
  <si>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</si>
  <si>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</si>
  <si>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</si>
  <si>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</si>
  <si>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</si>
  <si>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</si>
  <si>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</si>
  <si>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</si>
  <si>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</si>
  <si>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</si>
  <si>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</si>
  <si>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</si>
  <si>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</si>
  <si>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</si>
  <si>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</si>
  <si>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</si>
  <si>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</si>
  <si>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</si>
  <si>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</si>
  <si>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</si>
  <si>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</si>
  <si>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</si>
  <si>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</si>
  <si>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</si>
  <si>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</si>
  <si>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</si>
  <si>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</si>
  <si>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</si>
  <si>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</si>
  <si>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</si>
  <si>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</si>
  <si>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</si>
  <si>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</si>
  <si>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</si>
  <si>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</si>
  <si>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</si>
  <si>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</si>
  <si>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</si>
  <si>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</si>
  <si>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</si>
  <si>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</si>
  <si>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</si>
  <si>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</si>
  <si>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</si>
  <si>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</si>
  <si>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</si>
  <si>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</si>
  <si>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</si>
  <si>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</si>
  <si>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</si>
  <si>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</si>
  <si>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</si>
  <si>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</si>
  <si>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</si>
  <si>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</si>
  <si>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</si>
  <si>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</si>
  <si>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</si>
  <si>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</si>
  <si>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</si>
  <si>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</si>
  <si>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</si>
  <si>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</si>
  <si>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</si>
  <si>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</si>
  <si>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</si>
  <si>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</si>
  <si>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</si>
  <si>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</si>
  <si>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</si>
  <si>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</si>
  <si>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</si>
  <si>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</si>
  <si>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</si>
  <si>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</si>
  <si>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</si>
  <si>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</si>
  <si>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</si>
  <si>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</si>
  <si>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</si>
  <si>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</si>
  <si>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</si>
  <si>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</si>
  <si>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</si>
  <si>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</si>
  <si>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</si>
  <si>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</si>
  <si>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</si>
  <si>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</si>
  <si>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</si>
  <si>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</si>
  <si>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</si>
  <si>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</si>
  <si>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</si>
  <si>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</si>
  <si>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</si>
  <si>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</si>
  <si>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</si>
  <si>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</si>
  <si>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</si>
  <si>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</si>
  <si>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</si>
  <si>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</si>
  <si>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</si>
  <si>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</si>
  <si>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</si>
  <si>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</si>
  <si>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</si>
  <si>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</si>
  <si>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</si>
  <si>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</si>
  <si>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</si>
  <si>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</si>
  <si>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</si>
  <si>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</si>
  <si>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</si>
  <si>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</si>
  <si>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</si>
  <si>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</si>
  <si>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</si>
  <si>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</si>
  <si>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</si>
  <si>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</si>
  <si>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</si>
  <si>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</si>
  <si>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</si>
  <si>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</si>
  <si>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</si>
  <si>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</si>
  <si>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</si>
  <si>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</si>
  <si>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</si>
  <si>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</si>
  <si>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</si>
  <si>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</si>
  <si>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</si>
  <si>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</si>
  <si>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</si>
  <si>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</si>
  <si>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</si>
  <si>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</si>
  <si>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</si>
  <si>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</si>
  <si>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</si>
  <si>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</si>
  <si>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</si>
  <si>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</si>
  <si>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</si>
  <si>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</si>
  <si>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</si>
  <si>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</si>
  <si>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</si>
  <si>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</si>
  <si>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</si>
  <si>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</si>
  <si>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</si>
  <si>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</si>
  <si>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</si>
  <si>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</si>
  <si>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</si>
  <si>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</si>
  <si>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</si>
  <si>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</si>
  <si>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</si>
  <si>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</si>
  <si>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</si>
  <si>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</si>
  <si>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</si>
  <si>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</si>
  <si>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</si>
  <si>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</si>
  <si>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</si>
  <si>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</si>
  <si>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</si>
  <si>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</si>
  <si>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</si>
  <si>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</si>
  <si>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</si>
  <si>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</si>
  <si>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</si>
  <si>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</si>
  <si>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</si>
  <si>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</si>
  <si>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</si>
  <si>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</si>
  <si>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</si>
  <si>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</si>
  <si>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</si>
  <si>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</si>
  <si>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</si>
  <si>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</si>
  <si>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</si>
  <si>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</si>
  <si>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</si>
  <si>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</si>
  <si>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</si>
  <si>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</si>
  <si>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</si>
  <si>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</si>
  <si>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</si>
  <si>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</si>
  <si>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</si>
  <si>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</si>
  <si>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</si>
  <si>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</si>
  <si>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</si>
  <si>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</si>
  <si>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</si>
  <si>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</si>
  <si>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</si>
  <si>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</si>
  <si>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</si>
  <si>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</si>
  <si>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</si>
  <si>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</si>
  <si>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</si>
  <si>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</si>
  <si>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</si>
  <si>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</si>
  <si>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</si>
  <si>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</si>
  <si>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</si>
  <si>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</si>
  <si>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</si>
  <si>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</si>
  <si>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</si>
  <si>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</si>
  <si>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</si>
  <si>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</si>
  <si>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</si>
  <si>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</si>
  <si>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</si>
  <si>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</si>
  <si>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</si>
  <si>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</si>
  <si>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</si>
  <si>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</si>
  <si>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</si>
  <si>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</si>
  <si>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</si>
  <si>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</si>
  <si>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</si>
  <si>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</si>
  <si>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</si>
  <si>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</si>
  <si>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</si>
  <si>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</si>
  <si>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</si>
  <si>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</si>
  <si>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</si>
  <si>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</si>
  <si>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</si>
  <si>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</si>
  <si>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</si>
  <si>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</si>
  <si>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</si>
  <si>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</si>
  <si>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</si>
  <si>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</si>
  <si>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</si>
  <si>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</si>
  <si>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</si>
  <si>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</si>
  <si>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</si>
  <si>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</si>
  <si>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</si>
  <si>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</si>
  <si>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</si>
  <si>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</si>
  <si>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</si>
  <si>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</si>
  <si>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</si>
  <si>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</si>
  <si>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</si>
  <si>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</si>
  <si>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</si>
  <si>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</si>
  <si>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</si>
  <si>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</si>
  <si>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</si>
  <si>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</si>
  <si>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</si>
  <si>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</si>
  <si>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</si>
  <si>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</si>
  <si>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</si>
  <si>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</si>
  <si>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</si>
  <si>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</si>
  <si>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</si>
  <si>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</si>
  <si>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</si>
  <si>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</si>
  <si>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</si>
  <si>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</si>
  <si>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</si>
  <si>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</si>
  <si>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</si>
  <si>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</si>
  <si>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</si>
  <si>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</si>
  <si>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</si>
  <si>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</si>
  <si>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</si>
  <si>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</si>
  <si>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</si>
  <si>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</si>
  <si>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</si>
  <si>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</si>
  <si>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</si>
  <si>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</si>
  <si>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</si>
  <si>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</si>
  <si>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</si>
  <si>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</si>
  <si>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</si>
  <si>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</si>
  <si>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</si>
  <si>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</si>
  <si>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</si>
  <si>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</si>
  <si>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</si>
  <si>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</si>
  <si>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</si>
  <si>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</si>
  <si>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</si>
  <si>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</si>
  <si>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</si>
  <si>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</si>
  <si>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</si>
  <si>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</si>
  <si>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</si>
  <si>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</si>
  <si>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</si>
  <si>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</si>
  <si>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</si>
  <si>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</si>
  <si>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</si>
  <si>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</si>
  <si>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</si>
  <si>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</si>
  <si>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</si>
  <si>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</si>
  <si>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</si>
  <si>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</si>
  <si>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</si>
  <si>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</si>
  <si>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</si>
  <si>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</si>
  <si>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</si>
  <si>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</si>
  <si>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</si>
  <si>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</si>
  <si>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</si>
  <si>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</si>
  <si>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</si>
  <si>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</si>
  <si>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</si>
  <si>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</si>
  <si>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</si>
  <si>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</si>
  <si>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</si>
  <si>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</si>
  <si>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</si>
  <si>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</si>
  <si>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</si>
  <si>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</si>
  <si>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</si>
  <si>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</si>
  <si>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</si>
  <si>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</si>
  <si>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</si>
  <si>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</si>
  <si>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</si>
  <si>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</si>
  <si>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</si>
  <si>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</si>
  <si>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</si>
  <si>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</si>
  <si>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</si>
  <si>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</si>
  <si>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</si>
  <si>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</si>
  <si>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</si>
  <si>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</si>
  <si>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</si>
  <si>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</si>
  <si>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</si>
  <si>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</si>
  <si>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</si>
  <si>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</si>
  <si>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</si>
  <si>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</si>
  <si>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</si>
  <si>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</si>
  <si>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</si>
  <si>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</si>
  <si>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</si>
  <si>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</si>
  <si>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</si>
  <si>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</si>
  <si>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</si>
  <si>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</si>
  <si>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</si>
  <si>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</si>
  <si>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</si>
  <si>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</si>
  <si>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</si>
  <si>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</si>
  <si>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</si>
  <si>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</si>
  <si>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</si>
  <si>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</si>
  <si>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</si>
  <si>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</si>
  <si>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</si>
  <si>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</si>
  <si>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</si>
  <si>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</si>
  <si>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</si>
  <si>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</si>
  <si>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</si>
  <si>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</si>
  <si>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</si>
  <si>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</si>
  <si>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</si>
  <si>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</si>
  <si>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</si>
  <si>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</si>
  <si>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</si>
  <si>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</si>
  <si>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</si>
  <si>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</si>
  <si>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</si>
  <si>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</si>
  <si>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</si>
  <si>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</si>
  <si>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</si>
  <si>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</si>
  <si>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</si>
  <si>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</si>
  <si>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</si>
  <si>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</si>
  <si>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</si>
  <si>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</si>
  <si>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</si>
  <si>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</si>
  <si>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</si>
  <si>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</si>
  <si>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</si>
  <si>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</si>
  <si>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</si>
  <si>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</si>
  <si>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</si>
  <si>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</si>
  <si>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</si>
  <si>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</si>
  <si>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</si>
  <si>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</si>
  <si>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</si>
  <si>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</si>
  <si>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</si>
  <si>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</si>
  <si>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</si>
  <si>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</si>
  <si>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</si>
  <si>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</si>
  <si>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</si>
  <si>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</si>
  <si>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</si>
  <si>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</si>
  <si>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</si>
  <si>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</si>
  <si>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</si>
  <si>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</si>
  <si>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</si>
  <si>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</si>
  <si>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</si>
  <si>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</si>
  <si>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</si>
  <si>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</si>
  <si>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</si>
  <si>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</si>
  <si>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</si>
  <si>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</si>
  <si>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</si>
  <si>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</si>
  <si>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</si>
  <si>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</si>
  <si>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</si>
  <si>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</si>
  <si>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</si>
  <si>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</si>
  <si>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</si>
  <si>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</si>
  <si>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</si>
  <si>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</si>
  <si>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</si>
  <si>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</si>
  <si>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</si>
  <si>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</si>
  <si>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</si>
  <si>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</si>
  <si>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</si>
  <si>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</si>
  <si>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</si>
  <si>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</si>
  <si>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</si>
  <si>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</si>
  <si>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</si>
  <si>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</si>
  <si>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</si>
  <si>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</si>
  <si>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</si>
  <si>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</si>
  <si>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</si>
  <si>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</si>
  <si>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</si>
  <si>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</si>
  <si>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</si>
  <si>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</si>
  <si>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</si>
  <si>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</si>
  <si>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</si>
  <si>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</si>
  <si>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</si>
  <si>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</si>
  <si>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</si>
  <si>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</si>
  <si>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</si>
  <si>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</si>
  <si>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</si>
  <si>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</si>
  <si>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</si>
  <si>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</si>
  <si>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</si>
  <si>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</si>
  <si>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</si>
  <si>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</si>
  <si>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</si>
  <si>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</si>
  <si>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</si>
  <si>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</si>
  <si>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</si>
  <si>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</si>
  <si>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</si>
  <si>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</si>
  <si>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</si>
  <si>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</si>
  <si>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</si>
  <si>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</si>
  <si>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</si>
  <si>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</si>
  <si>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</si>
  <si>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</si>
  <si>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</si>
  <si>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</si>
  <si>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</si>
  <si>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</si>
  <si>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</si>
  <si>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</si>
  <si>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</si>
  <si>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</si>
  <si>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</si>
  <si>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</si>
  <si>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</si>
  <si>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</si>
  <si>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</si>
  <si>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</si>
  <si>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</si>
  <si>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</si>
  <si>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</si>
  <si>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</si>
  <si>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</si>
  <si>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</si>
  <si>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</si>
  <si>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</si>
  <si>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</si>
  <si>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</si>
  <si>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</si>
  <si>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</si>
  <si>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</si>
  <si>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</si>
  <si>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</si>
  <si>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</si>
  <si>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</si>
  <si>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</si>
  <si>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</si>
  <si>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</si>
  <si>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</si>
  <si>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</si>
  <si>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</si>
  <si>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</si>
  <si>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</si>
  <si>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</si>
  <si>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</si>
  <si>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</si>
  <si>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</si>
  <si>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</si>
  <si>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</si>
  <si>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</si>
  <si>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</si>
  <si>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</si>
  <si>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</si>
  <si>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</si>
  <si>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</si>
  <si>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</si>
  <si>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</si>
  <si>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</si>
  <si>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</si>
  <si>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</si>
  <si>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</si>
  <si>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</si>
  <si>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</si>
  <si>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</si>
  <si>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</si>
  <si>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</si>
  <si>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</si>
  <si>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</si>
  <si>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</si>
  <si>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</si>
  <si>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</si>
  <si>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</si>
  <si>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</si>
  <si>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</si>
  <si>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</si>
  <si>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</si>
  <si>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</si>
  <si>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</si>
  <si>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</si>
  <si>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</si>
  <si>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</si>
  <si>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</si>
  <si>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</si>
  <si>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</si>
  <si>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</si>
  <si>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</si>
  <si>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</si>
  <si>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</si>
  <si>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</si>
  <si>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</si>
  <si>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</si>
  <si>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</si>
  <si>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</si>
  <si>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</si>
  <si>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</si>
  <si>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</si>
  <si>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</si>
  <si>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</si>
  <si>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</si>
  <si>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</si>
  <si>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</si>
  <si>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</si>
  <si>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</si>
  <si>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</si>
  <si>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</si>
  <si>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</si>
  <si>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</si>
  <si>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</si>
  <si>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</si>
  <si>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</si>
  <si>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</si>
  <si>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</si>
  <si>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</si>
  <si>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</si>
  <si>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</si>
  <si>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</si>
  <si>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</si>
  <si>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</si>
  <si>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</si>
  <si>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</si>
  <si>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</si>
  <si>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</si>
  <si>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</si>
  <si>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</si>
  <si>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</si>
  <si>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</si>
  <si>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</si>
  <si>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</si>
  <si>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</si>
  <si>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</si>
  <si>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</si>
  <si>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</si>
  <si>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</si>
  <si>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</si>
  <si>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</si>
  <si>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</si>
  <si>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</si>
  <si>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</si>
  <si>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</si>
  <si>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</si>
  <si>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</si>
  <si>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</si>
  <si>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</si>
  <si>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</si>
  <si>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</si>
  <si>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</si>
  <si>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</si>
  <si>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</si>
  <si>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</si>
  <si>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</si>
  <si>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</si>
  <si>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</si>
  <si>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</si>
  <si>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</si>
  <si>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</si>
  <si>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</si>
  <si>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</si>
  <si>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</si>
  <si>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</si>
  <si>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</si>
  <si>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</si>
  <si>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</si>
  <si>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</si>
  <si>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</si>
  <si>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</si>
  <si>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</si>
  <si>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</si>
  <si>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</si>
  <si>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</si>
  <si>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</si>
  <si>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</si>
  <si>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</si>
  <si>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</si>
  <si>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</si>
  <si>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</si>
  <si>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</si>
  <si>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</si>
  <si>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</si>
  <si>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</si>
  <si>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</si>
  <si>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</si>
  <si>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</si>
  <si>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</si>
  <si>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</si>
  <si>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</si>
  <si>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</si>
  <si>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</si>
  <si>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</si>
  <si>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</si>
  <si>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</si>
  <si>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</si>
  <si>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</si>
  <si>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</si>
  <si>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</si>
  <si>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</si>
  <si>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</si>
  <si>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</si>
  <si>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</si>
  <si>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</si>
  <si>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</si>
  <si>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</si>
  <si>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</si>
  <si>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</si>
  <si>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</si>
  <si>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</si>
  <si>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</si>
  <si>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</si>
  <si>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</si>
  <si>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</si>
  <si>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</si>
  <si>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</si>
  <si>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</si>
  <si>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</si>
  <si>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</si>
  <si>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</si>
  <si>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</si>
  <si>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</si>
  <si>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</si>
  <si>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</si>
  <si>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</si>
  <si>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</si>
  <si>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</si>
  <si>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</si>
  <si>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</si>
  <si>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</si>
  <si>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</si>
  <si>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</si>
  <si>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</si>
  <si>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</si>
  <si>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</si>
  <si>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</si>
  <si>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</si>
  <si>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</si>
  <si>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</si>
  <si>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</si>
  <si>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</si>
  <si>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</si>
  <si>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</si>
  <si>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</si>
  <si>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</si>
  <si>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</si>
  <si>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</si>
  <si>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</si>
  <si>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</si>
  <si>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</si>
  <si>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</si>
  <si>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</si>
  <si>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</si>
  <si>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</si>
  <si>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</si>
  <si>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</si>
  <si>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</si>
  <si>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</si>
  <si>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</si>
  <si>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</si>
  <si>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</si>
  <si>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</si>
  <si>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</si>
  <si>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</si>
  <si>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</si>
  <si>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</si>
  <si>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</si>
  <si>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</si>
  <si>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</si>
  <si>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</si>
  <si>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</si>
  <si>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</si>
  <si>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</si>
  <si>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</si>
  <si>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</si>
  <si>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</si>
  <si>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</si>
  <si>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</si>
  <si>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</si>
  <si>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</si>
  <si>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</si>
  <si>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</si>
  <si>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</si>
  <si>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</si>
  <si>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</si>
  <si>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</si>
  <si>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</si>
  <si>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</si>
  <si>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</si>
  <si>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</si>
  <si>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</si>
  <si>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</si>
  <si>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</si>
  <si>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</si>
  <si>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</si>
  <si>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</si>
  <si>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</si>
  <si>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</si>
  <si>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</si>
  <si>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</si>
  <si>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</si>
  <si>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</si>
  <si>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</si>
  <si>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</si>
  <si>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</si>
  <si>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</si>
  <si>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</si>
  <si>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</si>
  <si>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</si>
  <si>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</si>
  <si>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</si>
  <si>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</si>
  <si>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</si>
  <si>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</si>
  <si>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</si>
  <si>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</si>
  <si>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</si>
  <si>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</si>
  <si>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</si>
  <si>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</si>
  <si>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</si>
  <si>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</si>
  <si>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</si>
  <si>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</si>
  <si>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</si>
  <si>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</si>
  <si>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</si>
  <si>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</si>
  <si>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</si>
  <si>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</si>
  <si>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</si>
  <si>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</si>
  <si>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</si>
  <si>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</si>
  <si>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</si>
  <si>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</si>
  <si>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</si>
  <si>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</si>
  <si>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</si>
  <si>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</si>
  <si>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</si>
  <si>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</si>
  <si>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</si>
  <si>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</si>
  <si>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</si>
  <si>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</si>
  <si>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</si>
  <si>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</si>
  <si>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</si>
  <si>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</si>
  <si>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</si>
  <si>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</si>
  <si>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</si>
  <si>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</si>
  <si>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</si>
  <si>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</si>
  <si>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</si>
  <si>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</si>
  <si>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</si>
  <si>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</si>
  <si>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</si>
  <si>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</si>
  <si>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</si>
  <si>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</si>
  <si>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</si>
  <si>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</si>
  <si>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</si>
  <si>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</si>
  <si>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</si>
  <si>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</si>
  <si>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</si>
  <si>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</si>
  <si>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</si>
  <si>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</si>
  <si>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</si>
  <si>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</si>
  <si>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</si>
  <si>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</si>
  <si>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</si>
  <si>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</si>
  <si>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</si>
  <si>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</si>
  <si>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</si>
  <si>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</si>
  <si>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</si>
  <si>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</si>
  <si>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</si>
  <si>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</si>
  <si>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</si>
  <si>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</si>
  <si>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</si>
  <si>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</si>
  <si>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</si>
  <si>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</si>
  <si>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</si>
  <si>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</si>
  <si>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</si>
  <si>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</si>
  <si>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</si>
  <si>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</si>
  <si>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</si>
  <si>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</si>
  <si>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</si>
  <si>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</si>
  <si>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</si>
  <si>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</si>
  <si>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</si>
  <si>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</si>
  <si>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</si>
  <si>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</si>
  <si>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</si>
  <si>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</si>
  <si>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</si>
  <si>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</si>
  <si>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</si>
  <si>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</si>
  <si>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</si>
  <si>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</si>
  <si>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</si>
  <si>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</si>
  <si>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</si>
  <si>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</si>
  <si>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</si>
  <si>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</si>
  <si>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</si>
  <si>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</si>
  <si>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</si>
  <si>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</si>
  <si>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</si>
  <si>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</si>
  <si>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</si>
  <si>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</si>
  <si>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</si>
  <si>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</si>
  <si>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</si>
  <si>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</si>
  <si>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</si>
  <si>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</si>
  <si>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</si>
  <si>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</si>
  <si>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</si>
  <si>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</si>
  <si>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</si>
  <si>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</si>
  <si>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</si>
  <si>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</si>
  <si>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</si>
  <si>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</si>
  <si>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</si>
  <si>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</si>
  <si>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</si>
  <si>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</si>
  <si>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</si>
  <si>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</si>
  <si>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</si>
  <si>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</si>
  <si>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</si>
  <si>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</si>
  <si>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</si>
  <si>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</si>
  <si>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</si>
  <si>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</si>
  <si>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</si>
  <si>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</si>
  <si>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</si>
  <si>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</si>
  <si>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</si>
  <si>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</si>
  <si>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</si>
  <si>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</si>
  <si>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</si>
  <si>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</si>
  <si>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</si>
  <si>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</si>
  <si>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</si>
  <si>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</si>
  <si>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</si>
  <si>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</si>
  <si>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</si>
  <si>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</si>
  <si>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</si>
  <si>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</si>
  <si>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</si>
  <si>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</si>
  <si>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</si>
  <si>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</si>
  <si>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</si>
  <si>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</si>
  <si>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</si>
  <si>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</si>
  <si>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</si>
  <si>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</si>
  <si>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</si>
  <si>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</si>
  <si>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</si>
  <si>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</si>
  <si>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</si>
  <si>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</si>
  <si>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</si>
  <si>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</si>
  <si>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</si>
  <si>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</si>
  <si>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</si>
  <si>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</si>
  <si>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</si>
  <si>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</si>
  <si>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</si>
  <si>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</si>
  <si>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</si>
  <si>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</si>
  <si>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</si>
  <si>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</si>
  <si>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</si>
  <si>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</si>
  <si>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</si>
  <si>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</si>
  <si>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</si>
  <si>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</si>
  <si>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</si>
  <si>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</si>
  <si>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</si>
  <si>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</si>
  <si>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</si>
  <si>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</si>
  <si>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</si>
  <si>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</si>
  <si>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</si>
  <si>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</si>
  <si>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</si>
  <si>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</si>
  <si>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</si>
  <si>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</si>
  <si>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</si>
  <si>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</si>
  <si>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</si>
  <si>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</si>
  <si>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</si>
  <si>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</si>
  <si>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</si>
  <si>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</si>
  <si>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</si>
  <si>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</si>
  <si>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</si>
  <si>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</si>
  <si>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</si>
  <si>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</si>
  <si>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</si>
  <si>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</si>
  <si>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</si>
  <si>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</si>
  <si>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</si>
  <si>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</si>
  <si>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</si>
  <si>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</si>
  <si>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</si>
  <si>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</si>
  <si>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</si>
  <si>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</si>
  <si>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</si>
  <si>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</si>
  <si>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</si>
  <si>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</si>
  <si>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</si>
  <si>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</si>
  <si>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</si>
  <si>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</si>
  <si>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</si>
  <si>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</si>
  <si>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</si>
  <si>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</si>
  <si>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</si>
  <si>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</si>
  <si>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</si>
  <si>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</si>
  <si>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</si>
  <si>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</si>
  <si>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</si>
  <si>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</si>
  <si>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</si>
  <si>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</si>
  <si>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</si>
  <si>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</si>
  <si>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</si>
  <si>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</si>
  <si>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</si>
  <si>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</si>
  <si>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</si>
  <si>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</si>
  <si>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</si>
  <si>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</si>
  <si>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</si>
  <si>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</si>
  <si>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</si>
  <si>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</si>
  <si>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</si>
  <si>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</si>
  <si>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</si>
  <si>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</si>
  <si>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</si>
  <si>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</si>
  <si>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</si>
  <si>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</si>
  <si>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</si>
  <si>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</si>
  <si>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</si>
  <si>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</si>
  <si>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</si>
  <si>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</si>
  <si>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</si>
  <si>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</si>
  <si>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</si>
  <si>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</si>
  <si>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</si>
  <si>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</si>
  <si>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</si>
  <si>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</si>
  <si>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</si>
  <si>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</si>
  <si>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</si>
  <si>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</si>
  <si>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</si>
  <si>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</si>
  <si>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</si>
  <si>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</si>
  <si>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</si>
  <si>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</si>
  <si>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</si>
  <si>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</si>
  <si>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</si>
  <si>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</si>
  <si>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</si>
  <si>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</si>
  <si>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</si>
  <si>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</si>
  <si>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</si>
  <si>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</si>
  <si>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</si>
  <si>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</si>
  <si>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</si>
  <si>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</si>
  <si>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</si>
  <si>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</si>
  <si>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</si>
  <si>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</si>
  <si>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</si>
  <si>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</si>
  <si>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</si>
  <si>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</si>
  <si>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</si>
  <si>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</si>
  <si>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</si>
  <si>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</si>
  <si>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</si>
  <si>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</si>
  <si>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</si>
  <si>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</si>
  <si>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</si>
  <si>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</si>
  <si>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</si>
  <si>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</si>
  <si>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</si>
  <si>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</si>
  <si>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</si>
  <si>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</si>
  <si>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</si>
  <si>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</si>
  <si>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</si>
  <si>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</si>
  <si>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</si>
  <si>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</si>
  <si>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</si>
  <si>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</si>
  <si>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</si>
  <si>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</si>
  <si>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</si>
  <si>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</si>
  <si>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</si>
  <si>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</si>
  <si>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</si>
  <si>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</si>
  <si>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</si>
  <si>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</si>
  <si>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</si>
  <si>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</si>
  <si>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</si>
  <si>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</si>
  <si>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</si>
  <si>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</si>
  <si>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</si>
  <si>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</si>
  <si>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</si>
  <si>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</si>
  <si>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</si>
  <si>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</si>
  <si>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</si>
  <si>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</si>
  <si>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</si>
  <si>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</si>
  <si>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</si>
  <si>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</si>
  <si>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</si>
  <si>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</si>
  <si>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</si>
  <si>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</si>
  <si>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</si>
  <si>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</si>
  <si>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</si>
  <si>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</si>
  <si>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</si>
  <si>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</si>
  <si>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</si>
  <si>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</si>
  <si>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</si>
  <si>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</si>
  <si>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</si>
  <si>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</si>
  <si>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</si>
  <si>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</si>
  <si>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</si>
  <si>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</si>
  <si>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</si>
  <si>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</si>
  <si>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</si>
  <si>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</si>
  <si>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</si>
  <si>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</si>
  <si>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</si>
  <si>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</si>
  <si>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</si>
  <si>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</si>
  <si>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</si>
  <si>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</si>
  <si>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</si>
  <si>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</si>
  <si>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</si>
  <si>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</si>
  <si>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</si>
  <si>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</si>
  <si>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</si>
  <si>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</si>
  <si>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</si>
  <si>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</si>
  <si>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</si>
  <si>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</si>
  <si>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</si>
  <si>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</si>
  <si>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</si>
  <si>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</si>
  <si>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</si>
  <si>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</si>
  <si>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</si>
  <si>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</si>
  <si>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</si>
  <si>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</si>
  <si>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</si>
  <si>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</si>
  <si>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</si>
  <si>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</si>
  <si>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</si>
  <si>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</si>
  <si>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</si>
  <si>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</si>
  <si>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</si>
  <si>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</si>
  <si>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</si>
  <si>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</si>
  <si>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</si>
  <si>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</si>
  <si>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</si>
  <si>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</si>
  <si>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</si>
  <si>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</si>
  <si>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</si>
  <si>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</si>
  <si>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</si>
  <si>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</si>
  <si>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</si>
  <si>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</si>
  <si>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</si>
  <si>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</si>
  <si>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</si>
  <si>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</si>
  <si>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</si>
  <si>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</si>
  <si>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</si>
  <si>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</si>
  <si>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</si>
  <si>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</si>
  <si>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</si>
  <si>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</si>
  <si>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</si>
  <si>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</si>
  <si>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</si>
  <si>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</si>
  <si>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</si>
  <si>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</si>
  <si>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</si>
  <si>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</si>
  <si>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</si>
  <si>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</si>
  <si>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</si>
  <si>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</si>
  <si>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</si>
  <si>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</si>
  <si>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</si>
  <si>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</si>
  <si>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</si>
  <si>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</si>
  <si>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</si>
  <si>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</si>
  <si>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</si>
  <si>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</si>
  <si>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</si>
  <si>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</si>
  <si>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</si>
  <si>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</si>
  <si>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</si>
  <si>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</si>
  <si>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</si>
  <si>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</si>
  <si>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</si>
  <si>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</si>
  <si>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</si>
  <si>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</si>
  <si>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</si>
  <si>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</si>
  <si>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</si>
  <si>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</si>
  <si>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</si>
  <si>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</si>
  <si>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</si>
  <si>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</si>
  <si>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</si>
  <si>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</si>
  <si>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</si>
  <si>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</si>
  <si>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</si>
  <si>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</si>
  <si>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</si>
  <si>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</si>
  <si>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</si>
  <si>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</si>
  <si>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</si>
  <si>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</si>
  <si>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</si>
  <si>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</si>
  <si>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</si>
  <si>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</si>
  <si>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</si>
  <si>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</si>
  <si>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</si>
  <si>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</si>
  <si>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</si>
  <si>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</si>
  <si>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</si>
  <si>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</si>
  <si>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</si>
  <si>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</si>
  <si>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</si>
  <si>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</si>
  <si>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</si>
  <si>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</si>
  <si>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</si>
  <si>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</si>
  <si>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</si>
  <si>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</si>
  <si>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</si>
  <si>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</si>
  <si>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</si>
  <si>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</si>
  <si>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</si>
  <si>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</si>
  <si>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</si>
  <si>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</si>
  <si>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</si>
  <si>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</si>
  <si>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</si>
  <si>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</si>
  <si>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</si>
  <si>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</si>
  <si>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</si>
  <si>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</si>
  <si>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</si>
  <si>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</si>
  <si>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</si>
  <si>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</si>
  <si>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</si>
  <si>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</si>
  <si>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</si>
  <si>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</si>
  <si>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</si>
  <si>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</si>
  <si>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</si>
  <si>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</si>
  <si>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</si>
  <si>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</si>
  <si>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</si>
  <si>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</si>
  <si>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</si>
  <si>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</si>
  <si>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</si>
  <si>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</si>
  <si>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</si>
  <si>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</si>
  <si>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</si>
  <si>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</si>
  <si>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</si>
  <si>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</si>
  <si>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</si>
  <si>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</si>
  <si>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</si>
  <si>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</si>
  <si>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</si>
  <si>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</si>
  <si>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</si>
  <si>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</si>
  <si>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</si>
  <si>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</si>
  <si>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</si>
  <si>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</si>
  <si>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</si>
  <si>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</si>
  <si>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</si>
  <si>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</si>
  <si>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</si>
  <si>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</si>
  <si>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</si>
  <si>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</si>
  <si>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</si>
  <si>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</si>
  <si>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</si>
  <si>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</si>
  <si>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</si>
  <si>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</si>
  <si>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</si>
  <si>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</si>
  <si>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</si>
  <si>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</si>
  <si>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</si>
  <si>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</si>
  <si>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</si>
  <si>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</si>
  <si>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</si>
  <si>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</si>
  <si>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</si>
  <si>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</si>
  <si>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</si>
  <si>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</si>
  <si>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</si>
  <si>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</si>
  <si>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</si>
  <si>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</si>
  <si>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</si>
  <si>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</si>
  <si>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</si>
  <si>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</si>
  <si>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</si>
  <si>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</si>
  <si>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</si>
  <si>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</si>
  <si>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</si>
  <si>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</si>
  <si>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</si>
  <si>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</si>
  <si>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</si>
  <si>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</si>
  <si>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</si>
  <si>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</si>
  <si>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</si>
  <si>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</si>
  <si>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</si>
  <si>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</si>
  <si>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</si>
  <si>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</si>
  <si>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</si>
  <si>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</si>
  <si>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</si>
  <si>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</si>
  <si>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</si>
  <si>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</si>
  <si>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</si>
  <si>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</si>
  <si>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</si>
  <si>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</si>
  <si>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</si>
  <si>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</si>
  <si>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</si>
  <si>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</si>
  <si>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</si>
  <si>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</si>
  <si>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</si>
  <si>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</si>
  <si>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</si>
  <si>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</si>
  <si>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</si>
  <si>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</si>
  <si>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</si>
  <si>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</si>
  <si>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</si>
  <si>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</si>
  <si>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</si>
  <si>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</si>
  <si>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</si>
  <si>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</si>
  <si>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</si>
  <si>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</si>
  <si>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</si>
  <si>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</si>
  <si>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</si>
  <si>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</si>
  <si>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</si>
  <si>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</si>
  <si>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</si>
  <si>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</si>
  <si>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</si>
  <si>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</si>
  <si>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</si>
  <si>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</si>
  <si>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</si>
  <si>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</si>
  <si>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</si>
  <si>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</si>
  <si>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</si>
  <si>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</si>
  <si>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</si>
  <si>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</si>
  <si>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</si>
  <si>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</si>
  <si>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</si>
  <si>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</si>
  <si>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</si>
  <si>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</si>
  <si>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</si>
  <si>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</si>
  <si>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</si>
  <si>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</si>
  <si>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</si>
  <si>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</si>
  <si>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</si>
  <si>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</si>
  <si>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</si>
  <si>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</si>
  <si>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</si>
  <si>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</si>
  <si>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</si>
  <si>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</si>
  <si>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</si>
  <si>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</si>
  <si>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</si>
  <si>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</si>
  <si>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</si>
  <si>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</si>
  <si>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</si>
  <si>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</si>
  <si>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</si>
  <si>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</si>
  <si>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</si>
  <si>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</si>
  <si>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</si>
  <si>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</si>
  <si>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</si>
  <si>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</si>
  <si>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</si>
  <si>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</si>
  <si>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</si>
  <si>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</si>
  <si>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</si>
  <si>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</si>
  <si>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</si>
  <si>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</si>
  <si>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</si>
  <si>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</si>
  <si>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</si>
  <si>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</si>
  <si>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</si>
  <si>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</si>
  <si>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</si>
  <si>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</si>
  <si>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</si>
  <si>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</si>
  <si>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</si>
  <si>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</si>
  <si>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</si>
  <si>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</si>
  <si>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</si>
  <si>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</si>
  <si>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</si>
  <si>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</si>
  <si>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</si>
  <si>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</si>
  <si>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</si>
  <si>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</si>
  <si>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</si>
  <si>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</si>
  <si>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</si>
  <si>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</si>
  <si>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</si>
  <si>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</si>
  <si>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</si>
  <si>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</si>
  <si>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</si>
  <si>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</si>
  <si>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</si>
  <si>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</si>
  <si>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</si>
  <si>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</si>
  <si>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</si>
  <si>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</si>
  <si>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</si>
  <si>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</si>
  <si>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</si>
  <si>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</si>
  <si>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</si>
  <si>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</si>
  <si>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</si>
  <si>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</si>
  <si>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</si>
  <si>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</si>
  <si>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</si>
  <si>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</si>
  <si>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</si>
  <si>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</si>
  <si>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</si>
  <si>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</si>
  <si>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</si>
  <si>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</si>
  <si>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</si>
  <si>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</si>
  <si>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</si>
  <si>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</si>
  <si>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</si>
  <si>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</si>
  <si>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</si>
  <si>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</si>
  <si>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</si>
  <si>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</si>
  <si>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</si>
  <si>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</si>
  <si>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</si>
  <si>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</si>
  <si>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</si>
  <si>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</si>
  <si>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</si>
  <si>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</si>
  <si>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</si>
  <si>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</si>
  <si>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</si>
  <si>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</si>
  <si>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</si>
  <si>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</si>
  <si>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</si>
  <si>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</si>
  <si>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</si>
  <si>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</si>
  <si>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</si>
  <si>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</si>
  <si>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</si>
  <si>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</si>
  <si>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</si>
  <si>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</si>
  <si>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</si>
  <si>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</si>
  <si>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</si>
  <si>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</si>
  <si>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</si>
  <si>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</si>
  <si>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</si>
  <si>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</si>
  <si>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</si>
  <si>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</si>
  <si>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</si>
  <si>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</si>
  <si>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</si>
  <si>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</si>
  <si>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</si>
  <si>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</si>
  <si>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</si>
  <si>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</si>
  <si>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</si>
  <si>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</si>
  <si>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</si>
  <si>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</si>
  <si>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</si>
  <si>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</si>
  <si>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</si>
  <si>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</si>
  <si>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</si>
  <si>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</si>
  <si>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</si>
  <si>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</si>
  <si>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</si>
  <si>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</si>
  <si>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</si>
  <si>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</si>
  <si>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</si>
  <si>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</si>
  <si>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</si>
  <si>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</si>
  <si>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</si>
  <si>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</si>
  <si>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</si>
  <si>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</si>
  <si>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</si>
  <si>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</si>
  <si>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</si>
  <si>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</si>
  <si>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</si>
  <si>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</si>
  <si>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</si>
  <si>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</si>
  <si>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</si>
  <si>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</si>
  <si>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</si>
  <si>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</si>
  <si>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</si>
  <si>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</si>
  <si>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</si>
  <si>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</si>
  <si>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</si>
  <si>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</si>
  <si>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</si>
  <si>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</si>
  <si>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</si>
  <si>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</si>
  <si>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</si>
  <si>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</si>
  <si>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</si>
  <si>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</si>
  <si>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</si>
  <si>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</si>
  <si>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</si>
  <si>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</si>
  <si>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</si>
  <si>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</si>
  <si>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</si>
  <si>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</si>
  <si>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</si>
  <si>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</si>
  <si>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</si>
  <si>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</si>
  <si>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</si>
  <si>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</si>
  <si>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</si>
  <si>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</si>
  <si>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</si>
  <si>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</si>
  <si>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</si>
  <si>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</si>
  <si>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</si>
  <si>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</si>
  <si>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</si>
  <si>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</si>
  <si>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</si>
  <si>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</si>
  <si>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</si>
  <si>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</si>
  <si>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</si>
  <si>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</si>
  <si>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</si>
  <si>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</si>
  <si>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</si>
  <si>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</si>
  <si>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</si>
  <si>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</si>
  <si>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</si>
  <si>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</si>
  <si>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</si>
  <si>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</si>
  <si>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</si>
  <si>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</si>
  <si>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</si>
  <si>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</si>
  <si>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</si>
  <si>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</si>
  <si>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</si>
  <si>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</si>
  <si>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</si>
  <si>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</si>
  <si>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</si>
  <si>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</si>
  <si>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</si>
  <si>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</si>
  <si>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</si>
  <si>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</si>
  <si>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</si>
  <si>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</si>
  <si>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</si>
  <si>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</si>
  <si>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</si>
  <si>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</si>
  <si>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</si>
  <si>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</si>
  <si>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</si>
  <si>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</si>
  <si>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</si>
  <si>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</si>
  <si>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</si>
  <si>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</si>
  <si>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</si>
  <si>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</si>
  <si>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</si>
  <si>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</si>
  <si>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</si>
  <si>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</si>
  <si>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</si>
  <si>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</si>
  <si>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</si>
  <si>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</si>
  <si>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</si>
  <si>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</si>
  <si>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</si>
  <si>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</si>
  <si>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</si>
  <si>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</si>
  <si>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</si>
  <si>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</si>
  <si>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</si>
  <si>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</si>
  <si>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</si>
  <si>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</si>
  <si>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</si>
  <si>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</si>
  <si>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</si>
  <si>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</si>
  <si>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</si>
  <si>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</si>
  <si>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</si>
  <si>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</si>
  <si>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</si>
  <si>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</si>
  <si>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</si>
  <si>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</si>
  <si>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</si>
  <si>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</si>
  <si>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</si>
  <si>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</si>
  <si>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</si>
  <si>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</si>
  <si>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</si>
  <si>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</si>
  <si>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</si>
  <si>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</si>
  <si>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</si>
  <si>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</si>
  <si>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</si>
  <si>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</si>
  <si>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</si>
  <si>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</si>
  <si>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</si>
  <si>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</si>
  <si>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</si>
  <si>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</si>
  <si>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</si>
  <si>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</si>
  <si>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</si>
  <si>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</si>
  <si>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</si>
  <si>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</si>
  <si>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</si>
  <si>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</si>
  <si>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</si>
  <si>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</si>
  <si>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</si>
  <si>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</si>
  <si>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</si>
  <si>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</si>
  <si>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</si>
  <si>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</si>
  <si>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</si>
  <si>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</si>
  <si>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</si>
  <si>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</si>
  <si>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</si>
  <si>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</si>
  <si>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</si>
  <si>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</si>
  <si>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</si>
  <si>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</si>
  <si>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</si>
  <si>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</si>
  <si>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</si>
  <si>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</si>
  <si>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</si>
  <si>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</si>
  <si>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</si>
  <si>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</si>
  <si>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</si>
  <si>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</si>
  <si>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</si>
  <si>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</si>
  <si>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</si>
  <si>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</si>
  <si>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</si>
  <si>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</si>
  <si>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</si>
  <si>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</si>
  <si>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</si>
  <si>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</si>
  <si>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</si>
  <si>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</si>
  <si>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</si>
  <si>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</si>
  <si>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</si>
  <si>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</si>
  <si>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</si>
  <si>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</si>
  <si>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</si>
  <si>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</si>
  <si>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</si>
  <si>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</si>
  <si>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</si>
  <si>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</si>
  <si>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</si>
  <si>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</si>
  <si>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</si>
  <si>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</si>
  <si>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</si>
  <si>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</si>
  <si>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</si>
  <si>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</si>
  <si>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</si>
  <si>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</si>
  <si>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</si>
  <si>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</si>
  <si>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</si>
  <si>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</si>
  <si>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</si>
  <si>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</si>
  <si>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</si>
  <si>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</si>
  <si>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</si>
  <si>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</si>
  <si>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</si>
  <si>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</si>
  <si>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</si>
  <si>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</si>
  <si>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</si>
  <si>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</si>
  <si>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</si>
  <si>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</si>
  <si>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</si>
  <si>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</si>
  <si>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</si>
  <si>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</si>
  <si>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</si>
  <si>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</si>
  <si>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</si>
  <si>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</si>
  <si>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</si>
  <si>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</si>
  <si>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</si>
  <si>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</si>
  <si>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</si>
  <si>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</si>
  <si>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</si>
  <si>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</si>
  <si>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</si>
  <si>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</si>
  <si>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</si>
  <si>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</si>
  <si>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</si>
  <si>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</si>
  <si>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</si>
  <si>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</si>
  <si>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</si>
  <si>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</si>
  <si>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</si>
  <si>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</si>
  <si>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</si>
  <si>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</si>
  <si>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</si>
  <si>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</si>
  <si>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</si>
  <si>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</si>
  <si>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</si>
  <si>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</si>
  <si>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</si>
  <si>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</si>
  <si>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</si>
  <si>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</si>
  <si>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</si>
  <si>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</si>
  <si>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</si>
  <si>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</si>
  <si>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</si>
  <si>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</si>
  <si>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</si>
  <si>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</si>
  <si>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</si>
  <si>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</si>
  <si>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</si>
  <si>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</si>
  <si>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</si>
  <si>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</si>
  <si>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</si>
  <si>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</si>
  <si>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</si>
  <si>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</si>
  <si>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</si>
  <si>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</si>
  <si>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</si>
  <si>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</si>
  <si>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</si>
  <si>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</si>
  <si>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</si>
  <si>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</si>
  <si>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</si>
  <si>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</si>
  <si>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</si>
  <si>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</si>
  <si>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</si>
  <si>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</si>
  <si>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</si>
  <si>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</si>
  <si>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</si>
  <si>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</si>
  <si>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</si>
  <si>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</si>
  <si>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</si>
  <si>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</si>
  <si>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</si>
  <si>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</si>
  <si>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</si>
  <si>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</si>
  <si>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</si>
  <si>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</si>
  <si>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</si>
  <si>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</si>
  <si>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</si>
  <si>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</si>
  <si>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</si>
  <si>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</si>
  <si>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</si>
  <si>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</si>
  <si>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</si>
  <si>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</si>
  <si>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</si>
  <si>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</si>
  <si>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</si>
  <si>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</si>
  <si>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</si>
  <si>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</si>
  <si>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</si>
  <si>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</si>
  <si>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</si>
  <si>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</si>
  <si>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</si>
  <si>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</si>
  <si>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</si>
  <si>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</si>
  <si>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</si>
  <si>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</si>
  <si>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</si>
  <si>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</si>
  <si>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</si>
  <si>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</si>
  <si>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</si>
  <si>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</si>
  <si>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</si>
  <si>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</si>
  <si>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</si>
  <si>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</si>
  <si>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</si>
  <si>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</si>
  <si>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</si>
  <si>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</si>
  <si>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</si>
  <si>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</si>
  <si>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</si>
  <si>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</si>
  <si>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</si>
  <si>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</si>
  <si>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</si>
  <si>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</si>
  <si>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</si>
  <si>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</si>
  <si>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</si>
  <si>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</si>
  <si>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</si>
  <si>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</si>
  <si>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</si>
  <si>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</si>
  <si>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</si>
  <si>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</si>
  <si>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</si>
  <si>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</si>
  <si>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</si>
  <si>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</si>
  <si>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</si>
  <si>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</si>
  <si>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</si>
  <si>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</si>
  <si>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</si>
  <si>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</si>
  <si>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</si>
  <si>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</si>
  <si>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</si>
  <si>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</si>
  <si>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</si>
  <si>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</si>
  <si>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</si>
  <si>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</si>
  <si>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</si>
  <si>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</si>
  <si>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</si>
  <si>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</si>
  <si>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</si>
  <si>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</si>
  <si>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</si>
  <si>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</si>
  <si>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</si>
  <si>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</si>
  <si>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</si>
  <si>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</si>
  <si>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</si>
  <si>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</si>
  <si>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</si>
  <si>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</si>
  <si>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</si>
  <si>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</si>
  <si>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</si>
  <si>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</si>
  <si>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</si>
  <si>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</si>
  <si>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</si>
  <si>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</si>
  <si>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</si>
  <si>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</si>
  <si>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</si>
  <si>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</si>
  <si>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</si>
  <si>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</si>
  <si>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</si>
  <si>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</si>
  <si>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</si>
  <si>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</si>
  <si>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</si>
  <si>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</si>
  <si>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</si>
  <si>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</si>
  <si>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</si>
  <si>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</si>
  <si>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</si>
  <si>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</si>
  <si>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</si>
  <si>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</si>
  <si>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</si>
  <si>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</si>
  <si>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</si>
  <si>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</si>
  <si>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</si>
  <si>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</si>
  <si>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</si>
  <si>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</si>
  <si>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</si>
  <si>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</si>
  <si>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</si>
  <si>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</si>
  <si>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</si>
  <si>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</si>
  <si>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</si>
  <si>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</si>
  <si>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</si>
  <si>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</si>
  <si>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</si>
  <si>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</si>
  <si>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</si>
  <si>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</si>
  <si>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</si>
  <si>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</si>
  <si>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</si>
  <si>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</si>
  <si>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</si>
  <si>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</si>
  <si>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</si>
  <si>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</si>
  <si>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</si>
  <si>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</si>
  <si>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</si>
  <si>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</si>
  <si>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</si>
  <si>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</si>
  <si>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</si>
  <si>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</si>
  <si>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</si>
  <si>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</si>
  <si>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</si>
  <si>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</si>
  <si>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</si>
  <si>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</si>
  <si>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</si>
  <si>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</si>
  <si>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</si>
  <si>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</si>
  <si>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</si>
  <si>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</si>
  <si>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</si>
  <si>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</si>
  <si>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</si>
  <si>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</si>
  <si>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</si>
  <si>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</si>
  <si>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</si>
  <si>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</si>
  <si>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</si>
  <si>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</si>
  <si>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</si>
  <si>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</si>
  <si>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</si>
  <si>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</si>
  <si>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</si>
  <si>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</si>
  <si>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</si>
  <si>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</si>
  <si>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</si>
  <si>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</si>
  <si>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</si>
  <si>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</si>
  <si>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</si>
  <si>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</si>
  <si>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</si>
  <si>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</si>
  <si>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</si>
  <si>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</si>
  <si>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</si>
  <si>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</si>
  <si>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</si>
  <si>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</si>
  <si>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</si>
  <si>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</si>
  <si>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</si>
  <si>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</si>
  <si>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</si>
  <si>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</si>
  <si>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</si>
  <si>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</si>
  <si>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</si>
  <si>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</si>
  <si>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</si>
  <si>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</si>
  <si>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</si>
  <si>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</si>
  <si>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</si>
  <si>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</si>
  <si>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</si>
  <si>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</si>
  <si>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</si>
  <si>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</si>
  <si>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</si>
  <si>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</si>
  <si>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</si>
  <si>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</si>
  <si>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</si>
  <si>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</si>
  <si>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</si>
  <si>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</si>
  <si>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</si>
  <si>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</si>
  <si>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</si>
  <si>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</si>
  <si>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</si>
  <si>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</si>
  <si>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</si>
  <si>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</si>
  <si>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</si>
  <si>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</si>
  <si>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</si>
  <si>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</si>
  <si>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</si>
  <si>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</si>
  <si>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</si>
  <si>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</si>
  <si>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</si>
  <si>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</si>
  <si>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</si>
  <si>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</si>
  <si>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</si>
  <si>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</si>
  <si>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</si>
  <si>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</si>
  <si>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</si>
  <si>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</si>
  <si>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</si>
  <si>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</si>
  <si>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</si>
  <si>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</si>
  <si>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</si>
  <si>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</si>
  <si>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</si>
  <si>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</si>
  <si>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</si>
  <si>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</si>
  <si>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</si>
  <si>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</si>
  <si>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</si>
  <si>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</si>
  <si>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</si>
  <si>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</si>
  <si>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</si>
  <si>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</si>
  <si>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</si>
  <si>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</si>
  <si>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</si>
  <si>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</si>
  <si>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</si>
  <si>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</si>
  <si>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</si>
  <si>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</si>
  <si>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</si>
  <si>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</si>
  <si>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</si>
  <si>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</si>
  <si>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</si>
  <si>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</si>
  <si>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</si>
  <si>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</si>
  <si>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</si>
  <si>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</si>
  <si>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</si>
  <si>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</si>
  <si>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</si>
  <si>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</si>
  <si>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</si>
  <si>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</si>
  <si>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</si>
  <si>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</si>
  <si>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</si>
  <si>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</si>
  <si>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</si>
  <si>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</si>
  <si>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</si>
  <si>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</si>
  <si>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</si>
  <si>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</si>
  <si>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</si>
  <si>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</si>
  <si>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</si>
  <si>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</si>
  <si>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</si>
  <si>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</si>
  <si>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</si>
  <si>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</si>
  <si>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</si>
  <si>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</si>
  <si>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</si>
  <si>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</si>
  <si>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</si>
  <si>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</si>
  <si>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</si>
  <si>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</si>
  <si>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</si>
  <si>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</si>
  <si>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</si>
  <si>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</si>
  <si>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</si>
  <si>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</si>
  <si>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</si>
  <si>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</si>
  <si>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</si>
  <si>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</si>
  <si>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</si>
  <si>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</si>
  <si>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</si>
  <si>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</si>
  <si>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</si>
  <si>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</si>
  <si>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</si>
  <si>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</si>
  <si>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</si>
  <si>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</si>
  <si>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</si>
  <si>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</si>
  <si>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</si>
  <si>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</si>
  <si>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</si>
  <si>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</si>
  <si>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</si>
  <si>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</si>
  <si>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</si>
  <si>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</si>
  <si>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</si>
  <si>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</si>
  <si>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</si>
  <si>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</si>
  <si>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</si>
  <si>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</si>
  <si>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</si>
  <si>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</si>
  <si>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</si>
  <si>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</si>
  <si>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</si>
  <si>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</si>
  <si>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</si>
  <si>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</si>
  <si>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</si>
  <si>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</si>
  <si>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</si>
  <si>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</si>
  <si>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</si>
  <si>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</si>
  <si>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</si>
  <si>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</si>
  <si>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</si>
  <si>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</si>
  <si>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</si>
  <si>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</si>
  <si>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</si>
  <si>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</si>
  <si>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</si>
  <si>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</si>
  <si>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</si>
  <si>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</si>
  <si>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</si>
  <si>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</si>
  <si>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</si>
  <si>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</si>
  <si>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</si>
  <si>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</si>
  <si>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</si>
  <si>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</si>
  <si>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</si>
  <si>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</si>
  <si>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</si>
  <si>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</si>
  <si>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</si>
  <si>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</si>
  <si>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</si>
  <si>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</si>
  <si>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</si>
  <si>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</si>
  <si>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</si>
  <si>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</si>
  <si>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</si>
  <si>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</si>
  <si>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</si>
  <si>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</si>
  <si>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</si>
  <si>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</si>
  <si>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</si>
  <si>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</si>
  <si>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</si>
  <si>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</si>
  <si>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</si>
  <si>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</si>
  <si>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</si>
  <si>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</si>
  <si>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</si>
  <si>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</si>
  <si>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</si>
  <si>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</si>
  <si>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</si>
  <si>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</si>
  <si>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</si>
  <si>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</si>
  <si>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</si>
  <si>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</si>
  <si>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</si>
  <si>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</si>
  <si>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</si>
  <si>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</si>
  <si>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</si>
  <si>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</si>
  <si>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</si>
  <si>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</si>
  <si>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</si>
  <si>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</si>
  <si>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</si>
  <si>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</si>
  <si>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</si>
  <si>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</si>
  <si>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</si>
  <si>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</si>
  <si>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</si>
  <si>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</si>
  <si>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</si>
  <si>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</si>
  <si>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</si>
  <si>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</si>
  <si>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</si>
  <si>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</si>
  <si>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</si>
  <si>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</si>
  <si>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</si>
  <si>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</si>
  <si>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</si>
  <si>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</si>
  <si>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</si>
  <si>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</si>
  <si>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</si>
  <si>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</si>
  <si>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</si>
  <si>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</si>
  <si>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</si>
  <si>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</si>
  <si>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</si>
  <si>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</si>
  <si>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</si>
  <si>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</si>
  <si>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</si>
  <si>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</si>
  <si>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</si>
  <si>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</si>
  <si>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</si>
  <si>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</si>
  <si>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</si>
  <si>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</si>
  <si>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</si>
  <si>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</si>
  <si>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</si>
  <si>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</si>
  <si>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</si>
  <si>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</si>
  <si>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</si>
  <si>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</si>
  <si>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</si>
  <si>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</si>
  <si>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</si>
  <si>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</si>
  <si>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</si>
  <si>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</si>
  <si>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</si>
  <si>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</si>
  <si>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</si>
  <si>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</si>
  <si>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</si>
  <si>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</si>
  <si>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</si>
  <si>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</si>
  <si>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</si>
  <si>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</si>
  <si>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</si>
  <si>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</si>
  <si>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</si>
  <si>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</si>
  <si>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</si>
  <si>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</si>
  <si>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</si>
  <si>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</si>
  <si>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</si>
  <si>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</si>
  <si>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</si>
  <si>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</si>
  <si>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</si>
  <si>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</si>
  <si>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</si>
  <si>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</si>
  <si>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</si>
  <si>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</si>
  <si>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</si>
  <si>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</si>
  <si>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</si>
  <si>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</si>
  <si>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</si>
  <si>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</si>
  <si>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</si>
  <si>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</si>
  <si>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</si>
  <si>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</si>
  <si>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</si>
  <si>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</si>
  <si>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</si>
  <si>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</si>
  <si>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</si>
  <si>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</si>
  <si>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</si>
  <si>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</si>
  <si>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</si>
  <si>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</si>
  <si>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</si>
  <si>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</si>
  <si>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</si>
  <si>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</si>
  <si>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</si>
  <si>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</si>
  <si>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</si>
  <si>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</si>
  <si>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</si>
  <si>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</si>
  <si>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</si>
  <si>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</si>
  <si>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</si>
  <si>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</si>
  <si>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</si>
  <si>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</si>
  <si>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</si>
  <si>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</si>
  <si>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</si>
  <si>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</si>
  <si>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</si>
  <si>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</si>
  <si>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</si>
  <si>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</si>
  <si>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</si>
  <si>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</si>
  <si>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</si>
  <si>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</si>
  <si>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</si>
  <si>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</si>
  <si>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</si>
  <si>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</si>
  <si>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</si>
  <si>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</si>
  <si>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</si>
  <si>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</si>
  <si>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</si>
  <si>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</si>
  <si>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</si>
  <si>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</si>
  <si>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</si>
  <si>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</si>
  <si>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</si>
  <si>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</si>
  <si>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</si>
  <si>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</si>
  <si>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</si>
  <si>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</si>
  <si>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</si>
  <si>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</si>
  <si>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</si>
  <si>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</si>
  <si>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</si>
  <si>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</si>
  <si>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</si>
  <si>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</si>
  <si>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</si>
  <si>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</si>
  <si>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</si>
  <si>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</si>
  <si>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</si>
  <si>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</si>
  <si>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</si>
  <si>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</si>
  <si>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</si>
  <si>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</si>
  <si>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</si>
  <si>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</si>
  <si>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</si>
  <si>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</si>
  <si>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</si>
  <si>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</si>
  <si>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</si>
  <si>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</si>
  <si>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</si>
  <si>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</si>
  <si>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</si>
  <si>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</si>
  <si>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</si>
  <si>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</si>
  <si>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</si>
  <si>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</si>
  <si>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</si>
  <si>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</si>
  <si>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</si>
  <si>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</si>
  <si>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</si>
  <si>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</si>
  <si>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</si>
  <si>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</si>
  <si>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</si>
  <si>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</si>
  <si>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</si>
  <si>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</si>
  <si>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</si>
  <si>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</si>
  <si>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</si>
  <si>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</si>
  <si>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</si>
  <si>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</si>
  <si>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</si>
  <si>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</si>
  <si>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</si>
  <si>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</si>
  <si>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</si>
  <si>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</si>
  <si>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</si>
  <si>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</si>
  <si>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</si>
  <si>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</si>
  <si>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</si>
  <si>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</si>
  <si>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</si>
  <si>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</si>
  <si>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</si>
  <si>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</si>
  <si>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</si>
  <si>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</si>
  <si>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</si>
  <si>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</si>
  <si>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</si>
  <si>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</si>
  <si>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</si>
  <si>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</si>
  <si>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</si>
  <si>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</si>
  <si>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</si>
  <si>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</si>
  <si>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</si>
  <si>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</si>
  <si>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</si>
  <si>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</si>
  <si>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</si>
  <si>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</si>
  <si>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</si>
  <si>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</si>
  <si>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</si>
  <si>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</si>
  <si>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</si>
  <si>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</si>
  <si>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</si>
  <si>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</si>
  <si>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</si>
  <si>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</si>
  <si>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</si>
  <si>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</si>
  <si>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</si>
  <si>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</si>
  <si>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</si>
  <si>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</si>
  <si>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</si>
  <si>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</si>
  <si>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</si>
  <si>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</si>
  <si>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</si>
  <si>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</si>
  <si>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</si>
  <si>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</si>
  <si>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</si>
  <si>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</si>
  <si>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</si>
  <si>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</si>
  <si>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</si>
  <si>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</si>
  <si>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</si>
  <si>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</si>
  <si>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</si>
  <si>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</si>
  <si>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</si>
  <si>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</si>
  <si>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</si>
  <si>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</si>
  <si>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</si>
  <si>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</si>
  <si>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</si>
  <si>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</si>
  <si>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</si>
  <si>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</si>
  <si>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</si>
  <si>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</si>
  <si>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</si>
  <si>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</si>
  <si>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</si>
  <si>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</si>
  <si>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</si>
  <si>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</si>
  <si>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</si>
  <si>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</si>
  <si>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</si>
  <si>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</si>
  <si>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</si>
  <si>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</si>
  <si>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</si>
  <si>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</si>
  <si>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</si>
  <si>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</si>
  <si>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</si>
  <si>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</si>
  <si>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</si>
  <si>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</si>
  <si>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</si>
  <si>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</si>
  <si>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</si>
  <si>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</si>
  <si>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</si>
  <si>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</si>
  <si>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</si>
  <si>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</si>
  <si>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</si>
  <si>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</si>
  <si>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</si>
  <si>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</si>
  <si>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</si>
  <si>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</si>
  <si>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</si>
  <si>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</si>
  <si>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</si>
  <si>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</si>
  <si>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</si>
  <si>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</si>
  <si>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</si>
  <si>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</si>
  <si>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</si>
  <si>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</si>
  <si>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</si>
  <si>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</si>
  <si>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</si>
  <si>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</si>
  <si>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</si>
  <si>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</si>
  <si>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</si>
  <si>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</si>
  <si>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</si>
  <si>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</si>
  <si>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</si>
  <si>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</si>
  <si>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</si>
  <si>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</si>
  <si>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</si>
  <si>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</si>
  <si>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</si>
  <si>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</si>
  <si>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</si>
  <si>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</si>
  <si>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</si>
  <si>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</si>
  <si>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</si>
  <si>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</si>
  <si>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</si>
  <si>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</si>
  <si>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</si>
  <si>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</si>
  <si>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</si>
  <si>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</si>
  <si>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</si>
  <si>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</si>
  <si>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</si>
  <si>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</si>
  <si>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</si>
  <si>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</si>
  <si>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</si>
  <si>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</si>
  <si>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</si>
  <si>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</si>
  <si>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</si>
  <si>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</si>
  <si>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</si>
  <si>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</si>
  <si>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</si>
  <si>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</si>
  <si>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</si>
  <si>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</si>
  <si>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</si>
  <si>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</si>
  <si>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</si>
  <si>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</si>
  <si>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</si>
  <si>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</si>
  <si>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</si>
  <si>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</si>
  <si>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</si>
  <si>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</si>
  <si>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</si>
  <si>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</si>
  <si>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</si>
  <si>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</si>
  <si>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</si>
  <si>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</si>
  <si>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</si>
  <si>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</si>
  <si>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</si>
  <si>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</si>
  <si>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</si>
  <si>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</si>
  <si>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</si>
  <si>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</si>
  <si>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</si>
  <si>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</si>
  <si>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</si>
  <si>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</si>
  <si>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</si>
  <si>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</si>
  <si>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</si>
  <si>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</si>
  <si>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</si>
  <si>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</si>
  <si>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</si>
  <si>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</si>
  <si>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</si>
  <si>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</si>
  <si>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</si>
  <si>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</si>
  <si>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</si>
  <si>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</si>
  <si>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</si>
  <si>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</si>
  <si>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</si>
  <si>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</si>
  <si>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</si>
  <si>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</si>
  <si>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</si>
  <si>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</si>
  <si>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</si>
  <si>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</si>
  <si>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</si>
  <si>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</si>
  <si>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</si>
  <si>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</si>
  <si>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</si>
  <si>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</si>
  <si>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</si>
  <si>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</si>
  <si>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</si>
  <si>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</si>
  <si>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</si>
  <si>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</si>
  <si>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</si>
  <si>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</si>
  <si>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</si>
  <si>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</si>
  <si>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</si>
  <si>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</si>
  <si>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</si>
  <si>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</si>
  <si>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</si>
  <si>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</si>
  <si>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</si>
  <si>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</si>
  <si>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</si>
  <si>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</si>
  <si>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</si>
  <si>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</si>
  <si>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</si>
  <si>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</si>
  <si>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</si>
  <si>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</si>
  <si>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</si>
  <si>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</si>
  <si>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</si>
  <si>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</si>
  <si>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</si>
  <si>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</si>
  <si>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</si>
  <si>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</si>
  <si>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</si>
  <si>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</si>
  <si>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</si>
  <si>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</si>
  <si>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</si>
  <si>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</si>
  <si>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</si>
  <si>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</si>
  <si>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</si>
  <si>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</si>
  <si>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</si>
  <si>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</si>
  <si>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</si>
  <si>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</si>
  <si>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</si>
  <si>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</si>
  <si>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</si>
  <si>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</si>
  <si>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</si>
  <si>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</si>
  <si>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</si>
  <si>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</si>
  <si>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</si>
  <si>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</si>
  <si>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</si>
  <si>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</si>
  <si>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</si>
  <si>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</si>
  <si>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</si>
  <si>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</si>
  <si>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</si>
  <si>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</si>
  <si>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</si>
  <si>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</si>
  <si>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</si>
  <si>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</si>
  <si>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</si>
  <si>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</si>
  <si>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</si>
  <si>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</si>
  <si>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</si>
  <si>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</si>
  <si>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</si>
  <si>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</si>
  <si>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</si>
  <si>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</si>
  <si>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</si>
  <si>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</si>
  <si>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</si>
  <si>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</si>
  <si>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</si>
  <si>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</si>
  <si>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</si>
  <si>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</si>
  <si>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</si>
  <si>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</si>
  <si>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</si>
  <si>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</si>
  <si>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</si>
  <si>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</si>
  <si>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</si>
  <si>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</si>
  <si>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</si>
  <si>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</si>
  <si>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</si>
  <si>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</si>
  <si>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</si>
  <si>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</si>
  <si>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</si>
  <si>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</si>
  <si>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</si>
  <si>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</si>
  <si>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</si>
  <si>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</si>
  <si>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</si>
  <si>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</si>
  <si>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</si>
  <si>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</si>
  <si>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</si>
  <si>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</si>
  <si>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</si>
  <si>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</si>
  <si>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</si>
  <si>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</si>
  <si>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</si>
  <si>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</si>
  <si>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</si>
  <si>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</si>
  <si>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</si>
  <si>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</si>
  <si>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</si>
  <si>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</si>
  <si>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</si>
  <si>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</si>
  <si>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</si>
  <si>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</si>
  <si>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</si>
  <si>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</si>
  <si>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</si>
  <si>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</si>
  <si>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</si>
  <si>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</si>
  <si>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</si>
  <si>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</si>
  <si>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</si>
  <si>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</si>
  <si>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</si>
  <si>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</si>
  <si>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</si>
  <si>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</si>
  <si>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</si>
  <si>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</si>
  <si>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</si>
  <si>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</si>
  <si>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</si>
  <si>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</si>
  <si>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</si>
  <si>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</si>
  <si>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</si>
  <si>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</si>
  <si>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</si>
  <si>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</si>
  <si>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</si>
  <si>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</si>
  <si>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</si>
  <si>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</si>
  <si>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</si>
  <si>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</si>
  <si>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</si>
  <si>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</si>
  <si>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</si>
  <si>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</si>
  <si>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</si>
  <si>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</si>
  <si>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</si>
  <si>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</si>
  <si>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</si>
  <si>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</si>
  <si>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</si>
  <si>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</si>
  <si>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</si>
  <si>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</si>
  <si>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</si>
  <si>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</si>
  <si>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</si>
  <si>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</si>
  <si>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</si>
  <si>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</si>
  <si>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</si>
  <si>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</si>
  <si>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</si>
  <si>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</si>
  <si>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</si>
  <si>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</si>
  <si>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</si>
  <si>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</si>
  <si>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</si>
  <si>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</si>
  <si>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</si>
  <si>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</si>
  <si>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</si>
  <si>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</si>
  <si>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</si>
  <si>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</si>
  <si>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</si>
  <si>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</si>
  <si>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</si>
  <si>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</si>
  <si>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</si>
  <si>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</si>
  <si>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</si>
  <si>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</si>
  <si>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</si>
  <si>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</si>
  <si>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</si>
  <si>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</si>
  <si>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</si>
  <si>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</si>
  <si>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</si>
  <si>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</si>
  <si>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</si>
  <si>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</si>
  <si>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</si>
  <si>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</si>
  <si>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</si>
  <si>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</si>
  <si>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</si>
  <si>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</si>
  <si>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</si>
  <si>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</si>
  <si>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</si>
  <si>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</si>
  <si>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</si>
  <si>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</si>
  <si>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</si>
  <si>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</si>
  <si>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</si>
  <si>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</si>
  <si>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</si>
  <si>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</si>
  <si>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</si>
  <si>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</si>
  <si>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</si>
  <si>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</si>
  <si>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</si>
  <si>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</si>
  <si>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</si>
  <si>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</si>
  <si>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</si>
  <si>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</si>
  <si>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</si>
  <si>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</si>
  <si>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</si>
  <si>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</si>
  <si>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</si>
  <si>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</si>
  <si>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</si>
  <si>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</si>
  <si>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</si>
  <si>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</si>
  <si>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</si>
  <si>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</si>
  <si>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</si>
  <si>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</si>
  <si>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</si>
  <si>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</si>
  <si>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</si>
  <si>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</si>
  <si>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</si>
  <si>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</si>
  <si>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</si>
  <si>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</si>
  <si>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</si>
  <si>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</si>
  <si>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</si>
  <si>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</si>
  <si>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</si>
  <si>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</si>
  <si>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</si>
  <si>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</si>
  <si>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</si>
  <si>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</si>
  <si>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</si>
  <si>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</si>
  <si>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</si>
  <si>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</si>
  <si>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</si>
  <si>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</si>
  <si>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</si>
  <si>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</si>
  <si>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</si>
  <si>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</si>
  <si>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</si>
  <si>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</si>
  <si>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</si>
  <si>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</si>
  <si>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</si>
  <si>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</si>
  <si>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</si>
  <si>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</si>
  <si>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</si>
  <si>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</si>
  <si>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</si>
  <si>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</si>
  <si>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</si>
  <si>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</si>
  <si>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</si>
  <si>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</si>
  <si>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</si>
  <si>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</si>
  <si>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</si>
  <si>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</si>
  <si>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</si>
  <si>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</si>
  <si>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</si>
  <si>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</si>
  <si>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</si>
  <si>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</si>
  <si>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</si>
  <si>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</si>
  <si>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</si>
  <si>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</si>
  <si>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</si>
  <si>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</si>
  <si>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</si>
  <si>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</si>
  <si>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</si>
  <si>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</si>
  <si>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</si>
  <si>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</si>
  <si>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</si>
  <si>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</si>
  <si>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</si>
  <si>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</si>
  <si>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</si>
  <si>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</si>
  <si>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</si>
  <si>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</si>
  <si>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</si>
  <si>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</si>
  <si>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</si>
  <si>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</si>
  <si>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</si>
  <si>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</si>
  <si>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</si>
  <si>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</si>
  <si>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</si>
  <si>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</si>
  <si>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</si>
  <si>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</si>
  <si>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</si>
  <si>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</si>
  <si>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</si>
  <si>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</si>
  <si>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</si>
  <si>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</si>
  <si>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</si>
  <si>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</si>
  <si>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</si>
  <si>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</si>
  <si>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</si>
  <si>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</si>
  <si>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</si>
  <si>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</si>
  <si>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</si>
  <si>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</si>
  <si>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</si>
  <si>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</si>
  <si>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</si>
  <si>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</si>
  <si>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</si>
  <si>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</si>
  <si>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</si>
  <si>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</si>
  <si>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</si>
  <si>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</si>
  <si>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</si>
  <si>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</si>
  <si>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</si>
  <si>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</si>
  <si>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</si>
  <si>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</si>
  <si>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</si>
  <si>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</si>
  <si>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</si>
  <si>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</si>
  <si>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</si>
  <si>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</si>
  <si>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</si>
  <si>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</si>
  <si>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</si>
  <si>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</si>
  <si>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</si>
  <si>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</si>
  <si>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</si>
  <si>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</si>
  <si>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</si>
  <si>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</si>
  <si>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</si>
  <si>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</si>
  <si>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</si>
  <si>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</si>
  <si>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</si>
  <si>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</si>
  <si>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</si>
  <si>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</si>
  <si>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</si>
  <si>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</si>
  <si>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</si>
  <si>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</si>
  <si>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</si>
  <si>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</si>
  <si>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</si>
  <si>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</si>
  <si>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</si>
  <si>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</si>
  <si>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</si>
  <si>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</si>
  <si>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</si>
  <si>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</si>
  <si>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</si>
  <si>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</si>
  <si>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</si>
  <si>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</si>
  <si>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</si>
  <si>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</si>
  <si>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</si>
  <si>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</si>
  <si>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</si>
  <si>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</si>
  <si>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</si>
  <si>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</si>
  <si>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</si>
  <si>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</si>
  <si>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</si>
  <si>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</si>
  <si>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</si>
  <si>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</si>
  <si>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</si>
  <si>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</si>
  <si>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</si>
  <si>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</si>
  <si>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</si>
  <si>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</si>
  <si>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</si>
  <si>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</si>
  <si>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</si>
  <si>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</si>
  <si>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</si>
  <si>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</si>
  <si>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</si>
  <si>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</si>
  <si>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</si>
  <si>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</si>
  <si>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</si>
  <si>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</si>
  <si>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</si>
  <si>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</si>
  <si>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</si>
  <si>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</si>
  <si>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</si>
  <si>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</si>
  <si>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</si>
  <si>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</si>
  <si>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</si>
  <si>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</si>
  <si>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</si>
  <si>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</si>
  <si>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</si>
  <si>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</si>
  <si>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</si>
  <si>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</si>
  <si>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</si>
  <si>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</si>
  <si>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</si>
  <si>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</si>
  <si>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</si>
  <si>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</si>
  <si>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</si>
  <si>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</si>
  <si>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</si>
  <si>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</si>
  <si>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</si>
  <si>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</si>
  <si>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</si>
  <si>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</si>
  <si>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</si>
  <si>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</si>
  <si>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</si>
  <si>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</si>
  <si>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</si>
  <si>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</si>
  <si>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</si>
  <si>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</si>
  <si>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</si>
  <si>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</si>
  <si>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</si>
  <si>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</si>
  <si>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</si>
  <si>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</si>
  <si>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</si>
  <si>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</si>
  <si>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</si>
  <si>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</si>
  <si>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</si>
  <si>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</si>
  <si>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</si>
  <si>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</si>
  <si>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</si>
  <si>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</si>
  <si>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</si>
  <si>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</si>
  <si>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</si>
  <si>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</si>
  <si>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</si>
  <si>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</si>
  <si>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</si>
  <si>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</si>
  <si>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</si>
  <si>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</si>
  <si>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</si>
  <si>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</si>
  <si>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</si>
  <si>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</si>
  <si>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</si>
  <si>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</si>
  <si>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</si>
  <si>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</si>
  <si>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</si>
  <si>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</si>
  <si>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</si>
  <si>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</si>
  <si>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</si>
  <si>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</si>
  <si>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</si>
  <si>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</si>
  <si>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</si>
  <si>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</si>
  <si>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</si>
  <si>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</si>
  <si>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</si>
  <si>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</si>
  <si>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</si>
  <si>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</si>
  <si>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</si>
  <si>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</si>
  <si>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</si>
  <si>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</si>
  <si>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</si>
  <si>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</si>
  <si>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</si>
  <si>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</si>
  <si>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</si>
  <si>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</si>
  <si>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</si>
  <si>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</si>
  <si>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</si>
  <si>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</si>
  <si>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</si>
  <si>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</si>
  <si>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</si>
  <si>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</si>
  <si>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</si>
  <si>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</si>
  <si>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</si>
  <si>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</si>
  <si>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</si>
  <si>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</si>
  <si>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</si>
  <si>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</si>
  <si>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</si>
  <si>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</si>
  <si>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</si>
  <si>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</si>
  <si>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</si>
  <si>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</si>
  <si>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</si>
  <si>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</si>
  <si>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</si>
  <si>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</si>
  <si>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</si>
  <si>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</si>
  <si>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</si>
  <si>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</si>
  <si>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</si>
  <si>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</si>
  <si>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</si>
  <si>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</si>
  <si>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</si>
  <si>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</si>
  <si>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</si>
  <si>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</si>
  <si>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</si>
  <si>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</si>
  <si>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</si>
  <si>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</si>
  <si>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</si>
  <si>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</si>
  <si>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</si>
  <si>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</si>
  <si>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</si>
  <si>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</si>
  <si>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</si>
  <si>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</si>
  <si>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</si>
  <si>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</si>
  <si>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</si>
  <si>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</si>
  <si>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</si>
  <si>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</si>
  <si>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</si>
  <si>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</si>
  <si>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</si>
  <si>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</si>
  <si>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</si>
  <si>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</si>
  <si>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</si>
  <si>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</si>
  <si>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</si>
  <si>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</si>
  <si>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</si>
  <si>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</si>
  <si>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</si>
  <si>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</si>
  <si>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</si>
  <si>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</si>
  <si>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</si>
  <si>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</si>
  <si>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</si>
  <si>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</si>
  <si>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</si>
  <si>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</si>
  <si>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</si>
  <si>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</si>
  <si>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</si>
  <si>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</si>
  <si>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</si>
  <si>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</si>
  <si>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</si>
  <si>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</si>
  <si>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</si>
  <si>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</si>
  <si>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</si>
  <si>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</si>
  <si>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</si>
  <si>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</si>
  <si>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</si>
  <si>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</si>
  <si>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</si>
  <si>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</si>
  <si>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</si>
  <si>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</si>
  <si>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</si>
  <si>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</si>
  <si>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</si>
  <si>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</si>
  <si>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</si>
  <si>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</si>
  <si>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</si>
  <si>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</si>
  <si>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</si>
  <si>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</si>
  <si>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</si>
  <si>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</si>
  <si>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</si>
  <si>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</si>
  <si>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</si>
  <si>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</si>
  <si>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</si>
  <si>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</si>
  <si>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</si>
  <si>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</si>
  <si>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</si>
  <si>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</si>
  <si>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</si>
  <si>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</si>
  <si>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</si>
  <si>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</si>
  <si>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</si>
  <si>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</si>
  <si>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</si>
  <si>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</si>
  <si>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</si>
  <si>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</si>
  <si>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</si>
  <si>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</si>
  <si>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</si>
  <si>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</si>
  <si>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</si>
  <si>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</si>
  <si>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</si>
  <si>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</si>
  <si>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</si>
  <si>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</si>
  <si>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</si>
  <si>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</si>
  <si>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</si>
  <si>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</si>
  <si>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</si>
  <si>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</si>
  <si>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</si>
  <si>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</si>
  <si>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</si>
  <si>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</si>
  <si>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</si>
  <si>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</si>
  <si>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</si>
  <si>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</si>
  <si>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</si>
  <si>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</si>
  <si>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</si>
  <si>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</si>
  <si>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</si>
  <si>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</si>
  <si>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</si>
  <si>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</si>
  <si>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</si>
  <si>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</si>
  <si>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</si>
  <si>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</si>
  <si>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</si>
  <si>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</si>
  <si>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</si>
  <si>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</si>
  <si>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</si>
  <si>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</si>
  <si>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</si>
  <si>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</si>
  <si>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</si>
  <si>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</si>
  <si>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</si>
  <si>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</si>
  <si>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</si>
  <si>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</si>
  <si>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</si>
  <si>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</si>
  <si>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</si>
  <si>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</si>
  <si>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</si>
  <si>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</si>
  <si>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</si>
  <si>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</si>
  <si>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</si>
  <si>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</si>
  <si>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</si>
  <si>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</si>
  <si>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</si>
  <si>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</si>
  <si>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</si>
  <si>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</si>
  <si>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</si>
  <si>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</si>
  <si>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</si>
  <si>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</si>
  <si>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</si>
  <si>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</si>
  <si>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</si>
  <si>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</si>
  <si>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</si>
  <si>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</si>
  <si>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</si>
  <si>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</si>
  <si>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</si>
  <si>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</si>
  <si>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</si>
  <si>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</si>
  <si>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</si>
  <si>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</si>
  <si>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</si>
  <si>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</si>
  <si>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</si>
  <si>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</si>
  <si>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</si>
  <si>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</si>
  <si>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</si>
  <si>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</si>
  <si>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</si>
  <si>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</si>
  <si>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</si>
  <si>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</si>
  <si>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</si>
  <si>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</si>
  <si>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</si>
  <si>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</si>
  <si>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</si>
  <si>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</si>
  <si>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</si>
  <si>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</si>
  <si>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</si>
  <si>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</si>
  <si>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</si>
  <si>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</si>
  <si>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</si>
  <si>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</si>
  <si>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</si>
  <si>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</si>
  <si>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</si>
  <si>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</si>
  <si>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</si>
  <si>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</si>
  <si>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</si>
  <si>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</si>
  <si>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</si>
  <si>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</si>
  <si>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</si>
  <si>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</si>
  <si>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</si>
  <si>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</si>
  <si>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</si>
  <si>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</si>
  <si>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</si>
  <si>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</si>
  <si>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</si>
  <si>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</si>
  <si>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</si>
  <si>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</si>
  <si>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</si>
  <si>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</si>
  <si>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</si>
  <si>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</si>
  <si>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</si>
  <si>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</si>
  <si>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</si>
  <si>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</si>
  <si>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</si>
  <si>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</si>
  <si>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</si>
  <si>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</si>
  <si>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</si>
  <si>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</si>
  <si>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</si>
  <si>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</si>
  <si>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</si>
  <si>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</si>
  <si>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</si>
  <si>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</si>
  <si>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</si>
  <si>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</si>
  <si>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</si>
  <si>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</si>
  <si>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</si>
  <si>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</si>
  <si>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</si>
  <si>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</si>
  <si>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</si>
  <si>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</si>
  <si>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</si>
  <si>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</si>
  <si>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</si>
  <si>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</si>
  <si>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</si>
  <si>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</si>
  <si>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</si>
  <si>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</si>
  <si>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</si>
  <si>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</si>
  <si>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</si>
  <si>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</si>
  <si>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</si>
  <si>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</si>
  <si>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</si>
  <si>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</si>
  <si>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</si>
  <si>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</si>
  <si>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</si>
  <si>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</si>
  <si>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</si>
  <si>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</si>
  <si>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</si>
  <si>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</si>
  <si>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</si>
  <si>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</si>
  <si>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</si>
  <si>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</si>
  <si>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</si>
  <si>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</si>
  <si>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</si>
  <si>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</si>
  <si>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</si>
  <si>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</si>
  <si>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</si>
  <si>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</si>
  <si>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</si>
  <si>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</si>
  <si>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</si>
  <si>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</si>
  <si>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</si>
  <si>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</si>
  <si>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</si>
  <si>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</si>
  <si>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</si>
  <si>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</si>
  <si>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</si>
  <si>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</si>
  <si>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</si>
  <si>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</si>
  <si>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</si>
  <si>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</si>
  <si>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</si>
  <si>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</si>
  <si>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</si>
  <si>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</si>
  <si>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</si>
  <si>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</si>
  <si>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</si>
  <si>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</si>
  <si>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</si>
  <si>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</si>
  <si>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</si>
  <si>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</si>
  <si>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</si>
  <si>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</si>
  <si>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</si>
  <si>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</si>
  <si>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</si>
  <si>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</si>
  <si>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</si>
  <si>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</si>
  <si>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</si>
  <si>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</si>
  <si>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</si>
  <si>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</si>
  <si>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</si>
  <si>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</si>
  <si>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</si>
  <si>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</si>
  <si>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</si>
  <si>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</si>
  <si>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</si>
  <si>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</si>
  <si>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</si>
  <si>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</si>
  <si>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</si>
  <si>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</si>
  <si>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</si>
  <si>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</si>
  <si>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</si>
  <si>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</si>
  <si>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PCM-20251102-00000087</t>
  </si>
  <si>
    <t>Minor</t>
  </si>
  <si>
    <t xml:space="preserve">Sector flapping at LTE due to RM issue under arrangement </t>
  </si>
  <si>
    <t>PCM-20251102-00000697</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</si>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</sst>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300.50309374999779</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9.3001041663228534E-2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45963.451519560185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45963.451519560185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45963.451519560185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45963.451519560185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45963.451519560185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45963.451519560185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45963.451519560185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45963.451519560185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45963.451519560185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45963.451519560185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45963.451519560185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45963.451519560185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45963.451519560185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45963.451519560185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45963.451519560185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45963.451519560185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45963.451519560185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45963.451519560185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45963.451519560185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45963.451519560185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45963.451519560185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45963.451519560185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45963.451519560185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45963.451519560185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45963.451519560185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45963.451519560185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45963.451519560185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45963.451519560185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45963.451519560185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45963.451519560185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45963.451519560185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45963.451519560185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45963.451519560185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45963.451519560185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45963.451519560185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45963.451519560185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45963.451519560185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45963.451519560185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45963.451519560185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45963.451519560185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45963.451519560185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45963.451519560185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45963.451519560185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45963.451519560185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45963.451519560185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45963.451519560185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45963.451519560185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45963.451519560185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45963.451519560185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45963.451519560185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45963.451519560185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45963.451519560185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45963.451519560185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45963.451519560185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45963.451519560185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45963.451519560185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45963.451519560185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45963.451519560185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45963.451519560185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45963.451519560185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45963.451519560185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45963.451519560185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45963.451519560185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45963.451519560185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45963.451519560185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45963.451519560185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45963.451519560185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45963.451519560185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45963.451519560185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45963.451519560185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45963.451519560185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45963.451519560185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45963.451519560185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45963.451519560185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45963.451519560185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45963.451519560185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45963.451519560185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45963.451519560185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45963.451519560185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45963.451519560185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45963.451519560185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45963.451519560185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45963.451519560185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45963.451519560185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45963.451519560185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45963.451519560185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45963.451519560185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45963.451519560185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45963.451519560185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45963.451519560185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45963.451519560185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45963.451519560185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45963.451519560185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45963.451519560185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45963.451519560185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45963.451519560185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45963.451519560185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45963.451519560185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45963.451519560185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45963.451519560185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45963.451519560185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45963.451519560185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45963.451519560185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45963.451519560185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45963.451519560185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45963.451519560185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45963.451519560185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45963.451519560185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45963.451519560185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45963.451519560185</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45963.451519560185</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tabSelected="1"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138.45168171296245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4.7094363425931078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0.11175104166613892</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45963.451519560185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45963.451519675924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45963.451519675924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45963.451519675924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45963.451519675924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45963.451519675924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45963.451519675924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45963.451519675924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45963.451519675924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45963.451519675924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45963.451519675924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45963.451519675924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45963.451519675924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45963.451519675924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45963.451519675924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45963.451519675924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45963.451519675924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45963.451519675924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45963.451519675924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45963.451519675924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45963.451519675924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45963.451519675924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45963.451519675924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45963.451519675924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45963.451519675924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45963.451519675924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45963.451519675924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45963.451519675924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45963.451519675924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45963.451519675924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45963.451519675924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45963.451519675924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45963.451519675924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45963.451519675924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45963.451519675924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45963.451519675924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45963.451519675924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45963.451519675924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45963.451519675924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45963.451519675924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45963.451519675924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45963.451519675924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45963.451519675924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45963.451519675924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45963.451519675924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45963.451519675924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45963.451519675924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45963.451519675924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45963.451519675924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45963.451519675924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45963.451519675924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45963.451519675924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45963.451519675924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45963.451519675924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45963.451519675924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45963.451519675924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45963.451519675924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45963.451519675924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45963.451519675924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45963.451519675924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45963.451519675924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45963.451519675924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45963.451519675924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45963.451519675924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45963.451519675924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45963.451519675924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45963.451519675924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45963.451519675924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45963.451519675924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45963.451519675924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45963.451519675924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45963.451519675924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45963.451519675924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45963.451519675924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45963.451519675924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45963.451519675924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45963.451519675924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45963.451519675924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45963.451519675924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45963.451519675924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45963.451519675924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45963.451519675924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45963.451519675924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45963.451519675924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45963.451519675924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45963.451519675924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45963.451519675924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45963.451519675924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45963.451519675924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45963.451519675924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45963.451519675924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45963.451519675924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45963.451519675924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45963.451519675924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45963.451519675924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45963.451519675924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45963.451519675924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45963.451519675924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45963.451519675924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45963.451519675924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45963.451519675924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45963.451519675924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45963.451519675924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45963.451519675924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45963.451519675924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45963.451519675924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45963.451519675924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45963.451519675924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45963.451519675924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45963.451519675924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45963.451519675924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45963.451519675924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45963.451519675924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45963.451519675924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45963.451519675924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45963.451519675924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45963.451519675924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45963.451519675924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45963.451519675924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45963.451519675924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45963.451519675924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45963.451519675924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45963.451519675924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45963.451519675924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45963.451519675924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45963.451519675924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45963.451519675924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45963.451519675924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45963.451519675924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45963.451519675924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45963.451519675924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45963.451519675924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45963.451519675924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45963.451519675924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45963.451519675924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45963.451519675924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45963.451519675924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45963.451519675924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45963.451519675924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45963.451519675924</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45963.451519675924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45963.451519675924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45963.451519675924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45963.451519675924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45963.451519675924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45963.451519675924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45963.451519675924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45963.451519675924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45963.451519675924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45963.451519675924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45963.451519675924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45963.451519675924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45963.451519675924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45963.451519675924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45963.451519675924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45963.451519675924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45963.451519675924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45963.451519675924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45963.451519675924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45963.451519675924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45963.451519675924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45963.451519675924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45963.451519675924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45963.451519675924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45963.451519675924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45963.451519675924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45963.451519675924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45963.451519675924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45963.451519675924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45963.451519675924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45963.451519675924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45963.451519675924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45963.451519675924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45963.451519675924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45963.451519675924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45963.451519675924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45963.451519675924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45963.451519675924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45963.451519675924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45963.451519675924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45963.451519675924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45963.451519675924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45963.451519675924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45963.451519675924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45963.451519675924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45963.451519675924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45963.451519675924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45963.451519675924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45963.451519675924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45963.451519675924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45963.451519675924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45963.451519675924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45963.451519675924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45963.451519675924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45963.451519675924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45963.451519675924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45963.451519675924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45963.451519675924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45963.451519675924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45963.451519675924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45963.451519675924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45963.451519675924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45963.451519675924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45963.451519675924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45963.451519675924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45963.451519675924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45963.451519675924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45963.451519675924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45963.451519675924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45963.451519675924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45963.451519675924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45963.451519675924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45963.451519675924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45963.451519675924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45963.451519675924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45963.451519675924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45963.451519675924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45963.451519675924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45963.451519675924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45963.451519675924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45963.451519675924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45963.451519675924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45963.451519675924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45963.451519675924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45963.451519675924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45963.451519675924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45963.451519675924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45963.451519675924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45963.451519675924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45963.451519675924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45963.451519675924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45963.451519675924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45963.451519675924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45963.451519675924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45963.451519675924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45963.451519675924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45963.451519675924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45963.451519675924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45963.451519675924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45963.451519675924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45963.451519675924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45963.451519675924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45963.451519675924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45963.451519675924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45963.451519675924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45963.451519675924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45963.451519675924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45963.451519675924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45963.451519675924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45963.451519675924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45963.451519675924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45963.451519675924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45963.451519675924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45963.451519675924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45963.451519675924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45963.451519675924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45963.451519675924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45963.451519675924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45963.451519675924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45963.451519675924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45963.451519675924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45963.451519675924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45963.451519675924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45963.451519675924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45963.451519675924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45963.451519675924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45963.451519675924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45963.451519675924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45963.451519675924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45963.451519675924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45963.451519675924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45963.451519675924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45963.451519675924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45963.451519675924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45963.451519675924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45963.451519675924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45963.451519675924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45963.451519675924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45963.451519675924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45963.451519675924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45963.451519675924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45963.451519675924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45963.451519675924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45963.451519675924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45963.451519675924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45963.451519675924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45963.451519675924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45963.451519675924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45963.451519675924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45963.451519675924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45963.451519675924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45963.451519675924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45963.451519675924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45963.451519675924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45963.451519675924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45963.451519675924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45963.451519675924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45963.451519675924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45963.451519675924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45963.451519675924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45963.451519675924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45963.451519675924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45963.451519675924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45963.451519675924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45963.451519675924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45963.451519675924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45963.451519675924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45963.451519675924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45963.451519675924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45963.451519675924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45963.451519675924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45963.451519675924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45963.451519675924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45963.451519675924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45963.451519675924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45963.451519675924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45963.451519675924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45963.451519675924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45963.451519675924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45963.451519675924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45963.451519675924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45963.451519675924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45963.451519675924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45963.451519675924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45963.451519675924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45963.451519675924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45963.451519675924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45963.451519675924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45963.451519675924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45963.451519675924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45963.451519675924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45963.451519675924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45963.451519675924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45963.451519675924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45963.451519675924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45963.451519675924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45963.451519675924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45963.451519675924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45963.451519675924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45963.451519675924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45963.451519675924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45963.451519675924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45963.451519675924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45963.451519675924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45963.451519675924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45963.451519675924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45963.451519675924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45963.451519675924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45963.451519675924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45963.451519675924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45963.451519675924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45963.451519675924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45963.451519675924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45963.451519675924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45963.451519675924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45963.451519675924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45963.451519675924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45963.451519675924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45963.451519675924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45963.451519675924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45963.451519675924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45963.451519675924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45963.451519675924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45963.451519675924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45963.451519675924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45963.451519675924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45963.451519675924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45963.451519675924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45963.451519675924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45963.451519675924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45963.451519675924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45963.451519675924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45963.451519675924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45963.451519675924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45963.451519675924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45963.451519675924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45963.451519675924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45963.451519675924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45963.451519675924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45963.451519675924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45963.451519675924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45963.451519675924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45963.451519675924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45963.451519675924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45963.451519675924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45963.451519675924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45963.451519675924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45963.451519675924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45963.451519675924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45963.451519675924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45963.451519675924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45963.451519675924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45963.451519675924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45963.451519675924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45963.451519675924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45963.451519675924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45963.451519675924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45963.451519675924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45963.451519675924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45963.451519675924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45963.451519675924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45963.451519675924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45963.451519675924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45963.451519675924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45963.451519675924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45963.451519675924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45963.451519675924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45963.451519675924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45963.451519675924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45963.451519675924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45963.451519675924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45963.451519675924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45963.451519675924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45963.451519675924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45963.451519675924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45963.451519675924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45963.451519675924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45963.451519675924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45963.451519675924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45963.451519675924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45963.451519675924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45963.451519675924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45963.451519675924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45963.451519675924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45963.451519675924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45963.451519675924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45963.451519675924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45963.451519675924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45963.451519675924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45963.451519675924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45963.451519675924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45963.451519675924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45963.451519675924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45963.451519675924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45963.451519675924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45963.451519675924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45963.451519675924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45963.451519675924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45963.451519675924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45963.451519675924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45963.451519675924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45963.451519675924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45963.451519675924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45963.451519675924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45963.451519675924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45963.451519675924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45963.451519675924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45963.451519675924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45963.451519675924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45963.451519675924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45963.451519675924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45963.451519675924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45963.451519675924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45963.451519675924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45963.451519675924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45963.451519675924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45963.451519675924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45963.451519675924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45963.451519675924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45963.451519675924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45963.451519675924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45963.451519675924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45963.451519675924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45963.451519675924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45963.451519675924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45963.451519675924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45963.451519675924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45963.451519675924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45963.451519675924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45963.451519675924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45963.451519675924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45963.451519675924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45963.451519675924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45963.451519675924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45963.451519675924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45963.451519675924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45963.451519675924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45963.451519675924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45963.451519675924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45963.451519675924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45963.451519675924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45963.451519675924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45963.451519675924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45963.451519675924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45963.451519675924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45963.451519675924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45963.451519675924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45963.451519675924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45963.451519675924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45963.451519675924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45963.451519675924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45963.451519675924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45963.451519675924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45963.451519675924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45963.451519675924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45963.451519675924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45963.451519675924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45963.451519675924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45963.451519675924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45963.451519675924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45963.451519675924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45963.451519675924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45963.451519675924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45963.451519675924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45963.451519675924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45963.451519675924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45963.451519675924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45963.451519675924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45963.451519675924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45963.451519675924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45963.451519675924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45963.451519675924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45963.451519675924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45963.451519675924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45963.451519675924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45963.451519675924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45963.451519675924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45963.451519675924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45963.451519675924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45963.451519675924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45963.451519675924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45963.451519675924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45963.451519675924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45963.451519675924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45963.451519675924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45963.451519675924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45963.451519675924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45963.451519675924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45963.451519675924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45963.451519675924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45963.451519675924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45963.451519675924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45963.451519675924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45963.451519675924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45963.451519675924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45963.451519675924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45963.451519675924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45963.451519675924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45963.451519675924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45963.451519675924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45963.451519675924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45963.451519675924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45963.451519675924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45963.451519675924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45963.451519675924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45963.451519675924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45963.451519675924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45963.451519675924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45963.451519675924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45963.451519675924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45963.451519675924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45963.451519675924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45963.451519675924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45963.451519675924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45963.451519675924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45963.451519675924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45963.451519675924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45963.451519675924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45963.451519675924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45963.451519675924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45963.451519675924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45963.451519675924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45963.451519675924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45963.451519675924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45963.451519675924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45963.451519675924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45963.451519675924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45963.451519675924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45963.451519675924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45963.451519675924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45963.451519675924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45963.451519675924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45963.451519675924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45963.451519675924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45963.451519675924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45963.451519675924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45963.451519675924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45963.451519675924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45963.451519675924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45963.451519675924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45963.451519675924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45963.451519675924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45963.451519675924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45963.451519675924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45963.451519675924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45963.451519675924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45963.451519675924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45963.451519675924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45963.451519675924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45963.451519675924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45963.451519675924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45963.451519675924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45963.451519675924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45963.451519675924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45963.451519675924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45963.451519675924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45963.451519675924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45963.451519675924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45963.451519675924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45963.451519675924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45963.451519675924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45963.451519675924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45963.451519675924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45963.451519675924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45963.451519675924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45963.451519675924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45963.451519675924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45963.451519675924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45963.451519675924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45963.451519675924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45963.451519675924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45963.451519675924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45963.451519675924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45963.451519675924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45963.451519675924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45963.451519675924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45963.451519675924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45963.451519675924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45963.451519675924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45963.451519675924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45963.451519675924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45963.451519675924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45963.451519675924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45963.451519675924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45963.451519675924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45963.451519675924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45963.451519675924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45963.451519675924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45963.451519675924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45963.451519675924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45963.451519675924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45963.451519675924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45963.451519675924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45963.451519675924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45963.451519675924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45963.451519675924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45963.451519675924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45963.451519675924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45963.451519675924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45963.451519675924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45963.451519675924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45963.451519675924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45963.451519675924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45963.451519675924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45963.451519675924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45963.451519675924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45963.451519675924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45963.451519675924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45963.451519675924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45963.451519675924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45963.451519675924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45963.451519675924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45963.451519675924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45963.451519675924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45963.451519675924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45963.451519675924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45963.451519675924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45963.451519675924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45963.451519675924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45963.451519675924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45963.451519675924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45963.451519675924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45963.451519675924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45963.451519675924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45963.451519675924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45963.451519675924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45963.451519675924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45963.451519675924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45963.451519675924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45963.451519675924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45963.451519675924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45963.451519675924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45963.451519675924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45963.451519675924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45963.451519675924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45963.451519675924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45963.451519675924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45963.451519675924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45963.451519675924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45963.451519675924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45963.451519675924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45963.451519675924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45963.451519675924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45963.451519675924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45963.451519675924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45963.451519675924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45963.451519675924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45963.451519675924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45963.451519675924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45963.451519675924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45963.451519675924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45963.451519675924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45963.451519675924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45963.451519675924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45963.451519675924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45963.451519675924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45963.451519675924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45963.451519675924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45963.451519675924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45963.451519675924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45963.451519675924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45963.451519675924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45963.451519675924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45963.451519675924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45963.451519675924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45963.451519675924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45963.451519675924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45963.451519675924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45963.451519675924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45963.451519675924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45963.451519675924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45963.451519675924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45963.451519675924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45963.451519675924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45963.451519675924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45963.451519675924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45963.451519675924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45963.451519675924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45963.451519675924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45963.451519675924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45963.451519675924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45963.451519675924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45963.451519675924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45963.451519675924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45963.451519675924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45963.451519675924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45963.451519675924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45963.451519675924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45963.451519675924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45963.451519675924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45963.451519675924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45963.451519675924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45963.451519675924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45963.451519675924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45963.451519675924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45963.451519675924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45963.451519675924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45963.451519675924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45963.451519675924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45963.451519675924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45963.451519675924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45963.451519675924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45963.451519675924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45963.451519675924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45963.451519675924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45963.451519675924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45963.451519675924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45963.451519675924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45963.451519675924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45963.451519675924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45963.451519675924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45963.451519675924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45963.451519675924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45963.451519675924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45963.451519675924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45963.451519675924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45963.451519675924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45963.451519675924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45963.451519675924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45963.451519675924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45963.451519675924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45963.451519675924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45963.451519675924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45963.451519675924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45963.451519675924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45963.451519675924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45963.451519675924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45963.451519675924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45963.451519675924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45963.451519675924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45963.451519675924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45963.451519675924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45963.451519675924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45963.451519675924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45963.451519675924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45963.451519675924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45963.451519675924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45963.451519675924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45963.451519675924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45963.451519675924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45963.451519675924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45963.451519675924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45963.451519675924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45963.451519675924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45963.451519675924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45963.451519675924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45963.451519675924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45963.451519675924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45963.451519675924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45963.451519675924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45963.451519675924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45963.451519675924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45963.451519675924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45963.451519675924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45963.451519675924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45963.451519675924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45963.451519675924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45963.451519675924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45963.451519675924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45963.451519675924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45963.451519675924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45963.451519675924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45963.451519675924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45963.451519675924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45963.451519675924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45963.451519675924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45963.451519675924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45963.451519675924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45963.451519675924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45963.451519675924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45963.451519675924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45963.451519675924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45963.451519675924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45963.451519675924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45963.451519675924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45963.451519675924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45963.451519675924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45963.451519675924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45963.451519675924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45963.451519675924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45963.451519675924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45963.451519675924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45963.451519675924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45963.451519675924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45963.451519675924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45963.451519675924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45963.451519675924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45963.451519675924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45963.451519675924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45963.451519675924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45963.451519675924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45963.451519675924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45963.451519675924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45963.451519675924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45963.451519675924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45963.451519675924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45963.451519675924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45963.451519675924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45963.451519675924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45963.451519675924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45963.451519675924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45963.451519675924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45963.451519675924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45963.451519675924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45963.451519675924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45963.451519675924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45963.451519675924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45963.451519675924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45963.451519675924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45963.451519675924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45963.451519675924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45963.451519675924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45963.451519675924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45963.451519675924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45963.451519675924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45963.451519675924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45963.451519675924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45963.451519675924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45963.451519675924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45963.451519675924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45963.451519675924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45963.451519675924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45963.451519675924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45963.451519675924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45963.451519675924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45963.451519675924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45963.451519675924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45963.451519675924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45963.451519675924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45963.451519675924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45963.451519675924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45963.451519675924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45963.451519675924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45963.451519675924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45963.451519675924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45963.451519675924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45963.451519675924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45963.451519675924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45963.451519675924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45963.451519675924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45963.451519675924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45963.451519675924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45963.451519675924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45963.451519675924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45963.451519675924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45963.451519675924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45963.451519675924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45963.451519675924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45963.451519675924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45963.451519675924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45963.451519675924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45963.451519675924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45963.451519675924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45963.451519675924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45963.451519675924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45963.451519675924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45963.451519675924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45963.451519675924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45963.451519675924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45963.451519675924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45963.451519675924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45963.451519675924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45963.451519675924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45963.451519675924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45963.451519675924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45963.451519675924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45963.451519675924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45963.451519675924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45963.451519675924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45963.451519675924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45963.451519675924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45963.451519675924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45963.451519675924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45963.451519675924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45963.451519675924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45963.451519675924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45963.451519675924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45963.451519675924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45963.451519675924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45963.451519675924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45963.451519675924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45963.451519675924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45963.451519675924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45963.451519675924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45963.451519675924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45963.451519675924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45963.451519675924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45963.451519675924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45963.451519675924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45963.451519675924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45963.451519675924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45963.451519675924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45963.451519675924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45963.451519675924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45963.451519675924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45963.451519675924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45963.451519675924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45963.451519675924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45963.451519675924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45963.451519675924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45963.451519675924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45963.451519675924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45963.451519675924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45963.451519675924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45963.451519675924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45963.451519675924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45963.451519675924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45963.451519675924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45963.451519675924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45963.451519675924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45963.451519675924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45963.451519675924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45963.451519675924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45963.451519675924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45963.451519675924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45963.451519675924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45963.451519675924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45963.451519675924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45963.451519675924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45963.451519675924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45963.451519675924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45963.451519675924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45963.451519675924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45963.451519675924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45963.451519675924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45963.451519675924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45963.451519675924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45963.451519675924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45963.451519675924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45963.451519675924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45963.451519675924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45963.451519675924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45963.451519675924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45963.451519675924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45963.451519675924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45963.451519675924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45963.451519675924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45963.451519675924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45963.451519675924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45963.451519675924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45963.451519675924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45963.451519675924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45963.451519675924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45963.451519675924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45963.451519675924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45963.451519675924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45963.451519675924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45963.451519675924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45963.451519675924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45963.451519675924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45963.451519675924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45963.451519675924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45963.451519675924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45963.451519675924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45963.451519675924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45963.451519675924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45963.451519675924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45963.451519675924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45963.451519675924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45963.451519675924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45963.451519675924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45963.451519675924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45963.451519675924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45963.451519675924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45963.451519675924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45963.451519675924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45963.451519675924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45963.451519675924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45963.451519675924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45963.451519675924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45963.451519675924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45963.451519675924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45963.451519675924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45963.451519675924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45963.451519675924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45963.451519675924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45963.451519675924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45963.451519675924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45963.451519675924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45963.451519675924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45963.451519675924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45963.451519675924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45963.451519675924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45963.451519675924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45963.451519675924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45963.451519675924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45963.451519675924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45963.451519675924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45963.451519675924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45963.451519675924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45963.451519675924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45963.451519675924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45963.451519675924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45963.451519675924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45963.451519675924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45963.451519675924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45963.451519675924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45963.451519675924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45963.451519675924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45963.451519675924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45963.451519675924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45963.451519675924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45963.451519675924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45963.451519675924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45963.451519675924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45963.451519675924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45963.451519675924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45963.451519675924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45963.451519675924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45963.451519675924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45963.451519675924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45963.451519675924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45963.451519675924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45963.451519675924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45963.451519675924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45963.451519675924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45963.451519675924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45963.451519675924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45963.451519675924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45963.451519675924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45963.451519675924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45963.451519675924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45963.451519675924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45963.451519675924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45963.451519675924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45963.451519675924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45963.451519675924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45963.451519675924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45963.451519675924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45963.451519675924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45963.451519675924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45963.451519675924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45963.451519675924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45963.451519675924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45963.451519675924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45963.451519675924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45963.451519675924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45963.451519675924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45963.451519675924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45963.451519675924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45963.451519675924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45963.451519675924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45963.451519675924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45963.451519675924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45963.451519675924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45963.451519675924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45963.451519675924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45963.451519675924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45963.451519675924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45963.451519675924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45963.451519675924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45963.451519675924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45963.451519675924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45963.451519675924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45963.451519675924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45963.451519675924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45963.451519675924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45963.451519675924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45963.451519675924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45963.451519675924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45963.451519675924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45963.451519675924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45963.451519675924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45963.451519675924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45963.451519675924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45963.451519675924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45963.451519675924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45963.451519675924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45963.451519675924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45963.451519675924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45963.451519675924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45963.451519675924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45963.451519675924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45963.451519675924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45963.451519675924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45963.451519675924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45963.451519675924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45963.451519675924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45963.451519675924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45963.451519675924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45963.451519675924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45963.451519675924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45963.451519675924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45963.451519675924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45963.451519675924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45963.451519675924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45963.451519675924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45963.451519675924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45963.451519675924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45963.451519675924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45963.451519675924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45963.451519675924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45963.451519675924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45963.451519675924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45963.451519675924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45963.451519675924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45963.451519675924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45963.451519675924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45963.451519675924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45963.451519675924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45963.451519675924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45963.451519675924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45963.451519675924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45963.451519675924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45963.451519675924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45963.451519675924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45963.451519675924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45963.451519675924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45963.451519675924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45963.451519675924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45963.451519675924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45963.451519675924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45963.451519675924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45963.451519675924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45963.451519675924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45963.451519675924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45963.451519675924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45963.451519675924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45963.451519675924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45963.451519675924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45963.451519675924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45963.451519675924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45963.451519675924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45963.451519675924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45963.451519675924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45963.451519675924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45963.451519675924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45963.451519675924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45963.451519675924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45963.451519675924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45963.451519675924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45963.451519675924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45963.451519675924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45963.451519675924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45963.451519675924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45963.451519675924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45963.451519675924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45963.451519675924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45963.451519675924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45963.451519675924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45963.451519675924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45963.451519675924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45963.451519675924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45963.451519675924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45963.451519675924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45963.451519675924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45963.451519675924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45963.451519675924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45963.451519675924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45963.451519675924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45963.451519675924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45963.451519675924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45963.451519675924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45963.451519675924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45963.451519675924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45963.451519675924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45963.451519675924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45963.451519675924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45963.451519675924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45963.451519675924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45963.451519675924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45963.451519675924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45963.451519675924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45963.451519675924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45963.451519675924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45963.451519675924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45963.451519675924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45963.451519675924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45963.451519675924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45963.451519675924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45963.451519675924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45963.451519675924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45963.451519675924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45963.451519675924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45963.451519675924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45963.451519675924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45963.451519675924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45963.451519675924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45963.451519675924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45963.451519675924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259.97080208332773</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2.4827696759239188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0.11900810185034061</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7.5547453699982725E-2</v>
      </c>
      <c r="H5" s="122">
        <v>45963.407789351855</v>
      </c>
      <c r="I5" s="118" t="str">
        <f>IFERROR(VLOOKUP(D5,DB!A:F,6,0),"")</f>
        <v>SCECO</v>
      </c>
      <c r="J5" s="118" t="str">
        <f>IFERROR(VLOOKUP(D5,DB!A:G,7,0),"")</f>
        <v>Dead</v>
      </c>
      <c r="K5" s="124" t="s">
        <v>39116</v>
      </c>
      <c r="L5" s="120" t="str">
        <f>IFERROR(VLOOKUP(D5,DB!A:I,9,0),"")</f>
        <v>Latis</v>
      </c>
    </row>
    <row r="6" spans="1:16" ht="15" customHeight="1">
      <c r="A6" s="118" t="s">
        <v>39118</v>
      </c>
      <c r="B6" s="118" t="str">
        <f>IFERROR(VLOOKUP(D6,DB!A:K,11,0),"")</f>
        <v>R4</v>
      </c>
      <c r="C6" s="119">
        <v>1</v>
      </c>
      <c r="D6" s="120" t="s">
        <v>34987</v>
      </c>
      <c r="E6" s="97" t="s">
        <v>39021</v>
      </c>
      <c r="F6" s="122">
        <v>45963.411041666666</v>
      </c>
      <c r="G6" s="123">
        <f ca="1">IFERROR(NOW()-F6,"")</f>
        <v>4.0478009257640224E-2</v>
      </c>
      <c r="H6" s="122">
        <v>45963.411041666666</v>
      </c>
      <c r="I6" s="118" t="str">
        <f>IFERROR(VLOOKUP(D6,DB!A:F,6,0),"")</f>
        <v>SCECO</v>
      </c>
      <c r="J6" s="118" t="str">
        <f>IFERROR(VLOOKUP(D6,DB!A:G,7,0),"")</f>
        <v>Vandalized</v>
      </c>
      <c r="K6" s="124" t="s">
        <v>39119</v>
      </c>
      <c r="L6" s="120" t="str">
        <f>IFERROR(VLOOKUP(D6,DB!A:I,9,0),"")</f>
        <v>Latis</v>
      </c>
    </row>
    <row r="7" spans="1:16" ht="15" customHeight="1">
      <c r="A7" s="118"/>
      <c r="B7" s="118" t="str">
        <f>IFERROR(VLOOKUP(D7,DB!A:K,11,0),"")</f>
        <v/>
      </c>
      <c r="C7" s="119"/>
      <c r="D7" s="120"/>
      <c r="E7" s="97" t="s">
        <v>39021</v>
      </c>
      <c r="F7" s="122"/>
      <c r="G7" s="123">
        <f ca="1">IFERROR(NOW()-F7,"")</f>
        <v>45963.451519675924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45963.451519675924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45963.451519675924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45963.451519675924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45963.451519675924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45963.451519675924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45963.451519675924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45963.451519675924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45963.451519675924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45963.451519675924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45963.451519675924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45963.451519675924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45963.451519675924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45963.451519675924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45963.451519675924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45963.451519675924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45963.451519675924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45963.451519675924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45963.451519675924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45963.451519675924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45963.451519675924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45963.451519675924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45963.451519675924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45963.451519675924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45963.451519675924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45963.451519675924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45963.451519675924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45963.451519675924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45963.451519675924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45963.451519675924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45963.451519675924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45963.451519675924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45963.451519675924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45963.451519675924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45963.451519675924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45963.451519675924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45963.451519675924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45963.451519675924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45963.451519675924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45963.451519675924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45963.451519675924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45963.451519675924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45963.451519675924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45963.451519675924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45963.451519675924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45963.451519675924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45963.451519675924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45963.451519675924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45963.451519675924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45963.451519675924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45963.451519675924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45963.451519675924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45963.451519675924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45963.451519675924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45963.451519675924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45963.451519675924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45963.451519675924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45963.451519675924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45963.451519675924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45963.451519675924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45963.451519675924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45963.451519675924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45963.451519675924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45963.451519675924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45963.451519675924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45963.451519675924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45963.451519675924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45963.451519675924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45963.451519675924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45963.451519675924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45963.451519675924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45963.451519675924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45963.451519675924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45963.451519675924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45963.451519675924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45963.451519675924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45963.451519675924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45963.451519675924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45963.451519675924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45963.451519675924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45963.451519675924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45963.451519675924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45963.451519675924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45963.451519675924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45963.451519675924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45963.451519675924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45963.451519675924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45963.451519675924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45963.451519675924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45963.451519675924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45963.451519675924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45963.451519675924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45963.451519675924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45963.451519675924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45963.451519675924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45963.451519675924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45963.451519675924</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45963.451519675924</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71.61945937499695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37.262642361107282</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14.790408564811514</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31670</v>
      </c>
      <c r="E5" s="151" t="s">
        <v>39021</v>
      </c>
      <c r="F5" s="152">
        <v>45963.370706018519</v>
      </c>
      <c r="G5" s="153">
        <f ca="1">IFERROR(NOW()-F5,"")</f>
        <v>8.0813657405087724E-2</v>
      </c>
      <c r="H5" s="152">
        <v>45963.347175925926</v>
      </c>
      <c r="I5" s="151" t="str">
        <f>IFERROR(VLOOKUP(D5,DB!A:F,6,0),"")</f>
        <v>SCECO</v>
      </c>
      <c r="J5" s="151" t="str">
        <f>IFERROR(VLOOKUP(D5,DB!A:G,7,0),"")</f>
        <v>Vandalized</v>
      </c>
      <c r="K5" s="151" t="s">
        <v>39127</v>
      </c>
      <c r="L5" s="151" t="str">
        <f>IFERROR(VLOOKUP(D5,DB!A:I,9,0),"")</f>
        <v>Latis</v>
      </c>
    </row>
    <row r="6" spans="1:13" ht="15">
      <c r="A6" s="151"/>
      <c r="B6" s="151" t="str">
        <f>IFERROR(VLOOKUP(D6,DB!A:K,11,0),"")</f>
        <v/>
      </c>
      <c r="C6" s="151"/>
      <c r="D6" s="151"/>
      <c r="E6" s="151"/>
      <c r="F6" s="152"/>
      <c r="G6" s="153">
        <f ca="1">IFERROR(NOW()-F6,"")</f>
        <v>45963.451519675924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45963.451519675924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45963.451519675924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45963.451519560185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45963.451519560185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45963.451519675924</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45963.451519675924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45963.451519675924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45963.451519675924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45963.451519675924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45963.451519675924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45963.451519675924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45963.451519675924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45963.451519675924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45963.451519675924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45963.451519675924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45963.451519675924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45963.451519675924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45963.451519675924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45963.451519675924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45963.451519675924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45963.451519675924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45963.451519675924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45963.451519675924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45963.451519675924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45963.451519675924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45963.451519675924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45963.451519675924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45963.451519675924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45963.451519675924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45963.451519675924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45963.451519675924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45963.451519675924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45963.451519675924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45963.451519675924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45963.451519675924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45963.451519675924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45963.451519675924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45963.451519675924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45963.451519675924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45963.451519675924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45963.451519675924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45963.451519675924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45963.451519675924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45963.451519675924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45963.451519675924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45963.451519675924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45963.451519675924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45963.451519675924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45963.451519675924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45963.451519675924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45963.451519675924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45963.451519675924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45963.451519675924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45963.451519675924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45963.451519675924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45963.451519675924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45963.451519675924</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45963.451519675924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45963.451519675924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45963.451519675924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45963.451519675924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45963.451519675924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45963.451519675924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45963.451519675924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45963.451519675924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45963.451519675924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45963.451519675924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45963.451519675924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45963.451519675924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45963.451519675924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45963.451519675924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45963.451519675924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45963.451519675924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45963.451519675924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45963.451519675924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45963.451519675924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45963.451519675924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45963.451519675924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45963.451519675924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45963.451519675924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45963.451519675924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45963.451519675924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45963.451519675924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45963.451519675924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45963.451519675924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45963.451519675924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45963.451519675924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45963.451519675924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45963.451519675924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45963.451519675924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45963.451519675924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45963.451519675924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45963.451519675924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45963.451519675924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45963.451519675924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45963.451519675924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45963.451519675924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45963.451519675924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45963.451519675924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45963.451519675924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45963.451519675924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45963.451519675924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45963.451519675924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45963.451519675924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45963.451519675924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45963.451519675924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45963.451519675924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45963.451519675924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45963.451519675924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45963.451519675924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45963.451519675924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45963.451519675924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45963.451519675924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45963.451519675924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45963.451519675924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45963.451519675924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45963.451519675924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45963.451519675924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45963.451519675924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45963.451519675924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45963.451519675924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45963.451519675924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45963.451519675924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45963.451519675924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45963.451519675924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45963.451519675924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45963.451519675924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45963.451519675924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45963.451519675924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45963.451519675924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45963.451519675924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45963.451519675924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45963.451519675924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45963.451519675924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45963.451519675924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45963.451519675924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45963.451519675924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45963.451519675924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45963.451519675924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45963.451519675924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45963.451519675924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45963.451519675924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45963.451519675924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45963.451519675924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45963.451519675924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45963.451519675924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45963.451519675924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45963.451519675924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45963.451519675924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45963.451519675924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45963.451519675924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45963.451519675924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45963.451519675924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45963.451519675924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45963.451519675924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45963.451519675924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45963.451519675924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45963.451519675924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45963.451519675924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45963.451519675924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45963.451519675924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45963.451519675924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45963.451519675924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45963.451519675924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45963.451519675924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45963.451519675924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45963.451519675924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45963.451519675924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45963.451519675924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45963.451519675924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45963.451519675924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45963.451519675924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45963.451519675924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45963.451519675924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45963.451519675924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45963.451519675924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45963.451519675924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45963.451519675924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45963.451519675924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45963.451519675924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45963.451519675924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45963.451519675924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45963.451519675924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45963.451519675924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45963.451519675924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45963.451519675924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45963.451519675924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45963.451519675924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45963.451519675924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45963.451519675924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45963.451519675924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45963.451519675924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45963.451519675924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45963.451519675924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45963.451519675924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45963.451519675924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45963.451519675924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45963.451519675924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45963.451519675924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45963.451519675924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45963.451519675924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45963.451519675924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45963.451519675924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45963.451519675924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45963.451519675924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45963.451519675924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45963.451519675924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45963.451519675924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45963.451519675924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45963.451519675924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45963.451519675924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45963.451519675924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45963.451519675924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45963.451519675924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45963.451519675924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45963.451519675924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45963.451519675924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45963.451519675924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45963.451519675924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45963.451519675924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45963.451519675924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45963.451519675924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45963.451519675924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45963.451519675924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45963.451519675924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45963.451519675924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45963.451519675924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45963.451519675924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45963.451519675924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45963.451519675924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45963.451519675924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45963.451519675924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45963.451519675924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45963.451519675924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45963.451519675924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45963.451519675924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45963.451519675924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45963.451519675924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45963.451519675924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45963.451519675924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45963.451519675924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45963.451519675924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45963.451519675924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45963.451519675924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45963.451519675924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45963.451519675924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45963.451519675924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45963.451519675924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45963.451519675924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45963.451519675924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45963.451519675924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45963.451519675924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45963.451519675924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45963.451519675924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45963.451519675924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45963.451519675924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45963.451519675924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45963.451519675924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45963.451519675924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45963.451519675924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45963.451519675924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45963.451519675924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45963.451519675924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45963.451519675924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45963.451519675924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45963.451519675924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45963.451519675924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45963.451519675924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45963.451519675924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45963.451519675924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45963.451519675924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45963.451519675924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45963.451519675924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45963.451519675924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45963.451519675924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45963.451519675924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45963.451519675924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45963.451519675924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45963.451519675924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45963.451519675924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45963.451519675924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45963.451519675924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45963.451519675924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45963.451519675924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45963.451519675924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45963.451519675924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45963.451519675924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45963.451519675924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45963.451519675924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45963.451519675924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45963.451519675924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45963.451519675924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45963.451519675924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45963.451519675924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45963.451519675924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45963.451519675924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45963.451519675924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45963.451519675924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45963.451519675924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45963.451519675924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45963.451519675924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45963.451519675924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45963.451519675924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45963.451519675924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45963.451519675924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45963.451519675924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45963.451519675924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45963.451519675924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45963.451519675924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45963.451519675924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45963.451519675924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45963.451519675924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45963.451519675924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45963.451519675924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45963.451519675924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45963.451519675924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45963.451519675924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45963.451519675924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45963.451519675924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45963.451519675924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45963.451519675924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45963.451519675924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45963.451519675924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45963.451519675924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45963.451519675924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45963.451519675924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45963.451519675924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45963.451519675924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45963.451519675924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45963.451519675924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45963.451519675924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45963.451519675924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45963.451519675924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45963.451519675924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45963.451519675924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45963.451519675924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45963.451519675924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45963.451519675924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45963.451519675924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45963.451519675924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45963.451519675924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45963.451519675924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45963.451519675924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45963.451519675924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45963.451519675924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45963.451519675924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45963.451519675924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45963.451519675924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45963.451519675924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45963.451519675924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45963.451519675924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45963.451519675924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45963.451519675924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45963.451519675924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45963.451519675924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45963.451519675924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45963.451519675924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45963.451519675924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45963.451519675924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45963.451519675924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45963.451519675924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45963.451519675924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45963.451519675924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45963.451519675924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45963.451519675924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45963.451519675924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45963.451519675924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45963.451519675924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45963.451519675924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45963.451519675924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45963.451519675924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45963.451519675924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45963.451519675924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45963.451519675924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45963.451519675924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45963.451519675924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45963.451519675924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45963.451519675924</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6"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7"/>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0.40940150462847669</v>
      </c>
      <c r="H2" s="106">
        <v>45963.010358796295</v>
      </c>
      <c r="I2" s="102" t="str">
        <f>IFERROR(VLOOKUP(D2,DB!A:F,6,0),"")</f>
        <v>SCECO</v>
      </c>
      <c r="J2" s="102" t="str">
        <f>IFERROR(VLOOKUP(D2,DB!A:G,7,0),"")</f>
        <v>In progress</v>
      </c>
      <c r="K2" s="107" t="s">
        <v>39130</v>
      </c>
      <c r="L2" s="108" t="str">
        <f>IFERROR(VLOOKUP(D2,DB!A:I,9,0),"")</f>
        <v>Latis</v>
      </c>
    </row>
    <row r="3" spans="1:16383" ht="31.5" customHeight="1">
      <c r="A3" s="103" t="s">
        <v>39131</v>
      </c>
      <c r="B3" s="102" t="str">
        <f>IFERROR(VLOOKUP(D3,DB!A:K,11,0),"")</f>
        <v>R6</v>
      </c>
      <c r="C3" s="104">
        <v>1</v>
      </c>
      <c r="D3" s="102" t="s">
        <v>34462</v>
      </c>
      <c r="E3" s="102" t="s">
        <v>39021</v>
      </c>
      <c r="F3" s="106">
        <v>45963.380370370367</v>
      </c>
      <c r="G3" s="76">
        <f ca="1">IFERROR(NOW()-F3,"-")</f>
        <v>7.114918981824303E-2</v>
      </c>
      <c r="H3" s="106">
        <v>45963.374699074076</v>
      </c>
      <c r="I3" s="102" t="str">
        <f>IFERROR(VLOOKUP(D3,DB!A:F,6,0),"")</f>
        <v>SCECO</v>
      </c>
      <c r="J3" s="102" t="str">
        <f>IFERROR(VLOOKUP(D3,DB!A:G,7,0),"")</f>
        <v>Vandalized</v>
      </c>
      <c r="K3" s="107" t="s">
        <v>39132</v>
      </c>
      <c r="L3" s="108" t="str">
        <f>IFERROR(VLOOKUP(D3,DB!A:I,9,0),"")</f>
        <v>Latis</v>
      </c>
    </row>
    <row r="4" spans="1:16383" ht="31.5" customHeight="1">
      <c r="A4" s="103"/>
      <c r="B4" s="102" t="str">
        <f>IFERROR(VLOOKUP(D4,DB!A:K,11,0),"")</f>
        <v/>
      </c>
      <c r="C4" s="104"/>
      <c r="D4" s="102"/>
      <c r="E4" s="102"/>
      <c r="F4" s="106"/>
      <c r="G4" s="76">
        <f ca="1">IFERROR(NOW()-F4,"-")</f>
        <v>45963.451519560185</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45963.451519560185</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45963.451519560185</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45963.451519560185</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45963.451519560185</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45963.451519560185</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45963.451519560185</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45963.451519560185</v>
      </c>
      <c r="H11" s="106"/>
      <c r="I11" s="102" t="str">
        <f>IFERROR(VLOOKUP(D11,DB!A:F,6,0),"")</f>
        <v/>
      </c>
      <c r="J11" s="102" t="str">
        <f>IFERROR(VLOOKUP(D11,DB!A:G,7,0),"")</f>
        <v/>
      </c>
      <c r="K11" s="107"/>
      <c r="L11" s="108" t="str">
        <f>IFERROR(VLOOKUP(D11,DB!A:I,9,0),"")</f>
        <v/>
      </c>
    </row>
    <row r="12" spans="1:16383" ht="31.5" customHeight="1">
      <c r="A12" s="171"/>
      <c r="B12" s="172" t="str">
        <f>IFERROR(VLOOKUP(D12,DB!A:K,11,0),"")</f>
        <v/>
      </c>
      <c r="C12" s="173"/>
      <c r="D12" s="172"/>
      <c r="E12" s="102"/>
      <c r="F12" s="174"/>
      <c r="G12" s="115">
        <f ca="1">IFERROR(NOW()-F12,"-")</f>
        <v>45963.451519560185</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ca="1">IFERROR(NOW()-F13,"-")</f>
        <v>45963.451519560185</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45963.451519560185</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45963.451519560185</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45963.451519560185</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45963.451519560185</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45963.451519560185</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45963.451519560185</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45963.451519560185</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45963.451519560185</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45963.451519560185</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45963.451519560185</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45963.451519560185</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45963.451519560185</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45963.451519560185</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45963.451519560185</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45963.451519560185</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45963.451519560185</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45963.451519560185</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45963.451519560185</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45963.451519560185</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45963.451519560185</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45963.451519560185</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45963.451519560185</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45963.451519560185</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45963.451519560185</v>
      </c>
      <c r="H37" s="174"/>
      <c r="I37" s="172" t="str">
        <f>IFERROR(VLOOKUP(D37,DB!A:F,6,0),"")</f>
        <v/>
      </c>
      <c r="J37" s="172" t="str">
        <f>IFERROR(VLOOKUP(D37,DB!A:G,7,0),"")</f>
        <v/>
      </c>
      <c r="K37" s="175"/>
      <c r="L37" s="176" t="str">
        <f>IFERROR(VLOOKUP(D37,DB!A:I,9,0),"")</f>
        <v/>
      </c>
    </row>
    <row r="38" spans="1:12" ht="31.5" customHeight="1">
      <c r="A38" s="103"/>
      <c r="B38" s="102" t="str">
        <f>IFERROR(VLOOKUP(D38,DB!A:K,11,0),"")</f>
        <v/>
      </c>
      <c r="C38" s="104"/>
      <c r="D38" s="102"/>
      <c r="E38" s="105"/>
      <c r="F38" s="106"/>
      <c r="G38" s="76">
        <f ca="1">IFERROR(NOW()-F38,"-")</f>
        <v>45963.451519560185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45963.451519560185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45963.451519560185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45963.451519560185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45963.451519560185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45963.451519560185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45963.451519560185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45963.451519560185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45963.451519560185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45963.451519560185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45963.451519560185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45963.451519560185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45963.451519560185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45963.451519560185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45963.451519560185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45963.451519560185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45963.451519560185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45963.451519560185</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45963.451519560185</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45963.451519560185</v>
      </c>
      <c r="H57" s="106"/>
      <c r="I57" s="102" t="str">
        <f>IFERROR(VLOOKUP(D57,DB!A:F,6,0),"")</f>
        <v/>
      </c>
      <c r="J57" s="101" t="str">
        <f>IFERROR(VLOOKUP(D57,DB!A:G,7,0),"")</f>
        <v/>
      </c>
      <c r="K57" s="107"/>
      <c r="L57" s="108" t="str">
        <f>IFERROR(VLOOKUP(D57,DB!A:I,9,0),"")</f>
        <v/>
      </c>
    </row>
  </sheetData>
  <dataValidations count="2">
    <dataValidation allowBlank="1" showInputMessage="1" showErrorMessage="1" sqref="E1" xr:uid="{380493DB-286A-4683-AF55-C78F04945A49}"/>
    <dataValidation type="list" allowBlank="1" showInputMessage="1" showErrorMessage="1" sqref="E3:E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